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709"/>
  <workbookPr autoCompressPictures="0"/>
  <bookViews>
    <workbookView xWindow="0" yWindow="0" windowWidth="38400" windowHeight="17540" tabRatio="599" firstSheet="11" activeTab="11"/>
  </bookViews>
  <sheets>
    <sheet name="Useful Information" sheetId="56" r:id="rId1"/>
    <sheet name="Checklist" sheetId="65" r:id="rId2"/>
    <sheet name="Basic Data Input" sheetId="55" r:id="rId3"/>
    <sheet name="Cover - Page 1" sheetId="32" r:id="rId4"/>
    <sheet name="2014-2015 Budgeted - Page 2" sheetId="30" r:id="rId5"/>
    <sheet name="2013-2014 Actual-Est - Page 3" sheetId="5" r:id="rId6"/>
    <sheet name="2012-2013 Actual - Page 4" sheetId="6" r:id="rId7"/>
    <sheet name="Correspondence - Page 5" sheetId="31" r:id="rId8"/>
    <sheet name="Schedule A" sheetId="33" r:id="rId9"/>
    <sheet name="Schedule B" sheetId="36" r:id="rId10"/>
    <sheet name="Schedule C" sheetId="39" r:id="rId11"/>
    <sheet name="Schedule D" sheetId="66" r:id="rId12"/>
    <sheet name="Notice of Budget Hearing" sheetId="40" r:id="rId13"/>
    <sheet name="Special Hearing" sheetId="61" r:id="rId14"/>
    <sheet name="Amended Budget Notice" sheetId="64" r:id="rId15"/>
    <sheet name="Worksheet Pages" sheetId="57" r:id="rId16"/>
    <sheet name="General Fund-Page 1 of 3" sheetId="41" r:id="rId17"/>
    <sheet name="General Fund-Page 2 of 3" sheetId="42" r:id="rId18"/>
    <sheet name="General Fund-Page 3 of 3" sheetId="43" r:id="rId19"/>
    <sheet name="Depreciation Fund" sheetId="44" r:id="rId20"/>
    <sheet name="Employee Benefit Fund" sheetId="45" r:id="rId21"/>
    <sheet name="Contingency Fund" sheetId="46" r:id="rId22"/>
    <sheet name="Activities Fund" sheetId="63" r:id="rId23"/>
    <sheet name="School Lunch Fund" sheetId="48" r:id="rId24"/>
    <sheet name="Bond Fund" sheetId="49" r:id="rId25"/>
    <sheet name="Debt Outstanding" sheetId="50" r:id="rId26"/>
    <sheet name="Special Building Fund" sheetId="51" r:id="rId27"/>
    <sheet name="Qualified Cap Purpose" sheetId="52" r:id="rId28"/>
    <sheet name="Cooperative Fund" sheetId="53" r:id="rId29"/>
    <sheet name="Student Fee Fund" sheetId="54" r:id="rId30"/>
  </sheets>
  <definedNames>
    <definedName name="_xlnm.Print_Area" localSheetId="6">'2012-2013 Actual - Page 4'!$A$1:$J$24</definedName>
    <definedName name="_xlnm.Print_Area" localSheetId="5">'2013-2014 Actual-Est - Page 3'!$A$1:$J$24</definedName>
    <definedName name="_xlnm.Print_Area" localSheetId="4">'2014-2015 Budgeted - Page 2'!$A$1:$J$28</definedName>
    <definedName name="_xlnm.Print_Area" localSheetId="22">'Activities Fund'!$A$1:$F$36</definedName>
    <definedName name="_xlnm.Print_Area" localSheetId="14">'Amended Budget Notice'!$A$1:$J$29</definedName>
    <definedName name="_xlnm.Print_Area" localSheetId="2">'Basic Data Input'!$A$1:$C$22</definedName>
    <definedName name="_xlnm.Print_Area" localSheetId="24">'Bond Fund'!$A$1:$F$50</definedName>
    <definedName name="_xlnm.Print_Area" localSheetId="1">Checklist!$A$1:$C$16</definedName>
    <definedName name="_xlnm.Print_Area" localSheetId="21">'Contingency Fund'!$A$1:$F$38</definedName>
    <definedName name="_xlnm.Print_Area" localSheetId="28">'Cooperative Fund'!$A$1:$F$49</definedName>
    <definedName name="_xlnm.Print_Area" localSheetId="7">'Correspondence - Page 5'!$A$1:$F$32</definedName>
    <definedName name="_xlnm.Print_Area" localSheetId="3">'Cover - Page 1'!$A$1:$K$39</definedName>
    <definedName name="_xlnm.Print_Area" localSheetId="25">'Debt Outstanding'!$A$1:$I$34</definedName>
    <definedName name="_xlnm.Print_Area" localSheetId="19">'Depreciation Fund'!$A$1:$F$39</definedName>
    <definedName name="_xlnm.Print_Area" localSheetId="20">'Employee Benefit Fund'!$A$1:$F$38</definedName>
    <definedName name="_xlnm.Print_Area" localSheetId="16">'General Fund-Page 1 of 3'!$A$1:$F$41</definedName>
    <definedName name="_xlnm.Print_Area" localSheetId="17">'General Fund-Page 2 of 3'!$A$1:$F$42</definedName>
    <definedName name="_xlnm.Print_Area" localSheetId="18">'General Fund-Page 3 of 3'!$A$1:$F$50</definedName>
    <definedName name="_xlnm.Print_Area" localSheetId="12">'Notice of Budget Hearing'!$A$1:$J$30</definedName>
    <definedName name="_xlnm.Print_Area" localSheetId="27">'Qualified Cap Purpose'!$A$1:$F$48</definedName>
    <definedName name="_xlnm.Print_Area" localSheetId="8">'Schedule A'!$A$1:$D$24</definedName>
    <definedName name="_xlnm.Print_Area" localSheetId="9">'Schedule B'!$A$1:$F$34</definedName>
    <definedName name="_xlnm.Print_Area" localSheetId="10">'Schedule C'!$A$1:$E$40</definedName>
    <definedName name="_xlnm.Print_Area" localSheetId="11">'Schedule D'!$A$1:$G$38</definedName>
    <definedName name="_xlnm.Print_Area" localSheetId="23">'School Lunch Fund'!$A$1:$F$43</definedName>
    <definedName name="_xlnm.Print_Area" localSheetId="26">'Special Building Fund'!$A$1:$F$52</definedName>
    <definedName name="_xlnm.Print_Area" localSheetId="13">'Special Hearing'!$A$1:$G$16</definedName>
    <definedName name="_xlnm.Print_Area" localSheetId="29">'Student Fee Fund'!$A$1:$F$43</definedName>
    <definedName name="_xlnm.Print_Area" localSheetId="0">'Useful Information'!$A$1:$F$68</definedName>
    <definedName name="_xlnm.Print_Area" localSheetId="15">'Worksheet Pages'!$A$1:$J$25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35" i="66" l="1"/>
  <c r="F38" i="66"/>
  <c r="E38" i="66"/>
  <c r="G37" i="66"/>
  <c r="G36" i="66"/>
  <c r="G34" i="66"/>
  <c r="G33" i="66"/>
  <c r="G32" i="66"/>
  <c r="G31" i="66"/>
  <c r="G30" i="66"/>
  <c r="G29" i="66"/>
  <c r="G28" i="66"/>
  <c r="G27" i="66"/>
  <c r="G26" i="66"/>
  <c r="G25" i="66"/>
  <c r="G24" i="66"/>
  <c r="G22" i="66"/>
  <c r="G21" i="66"/>
  <c r="G20" i="66"/>
  <c r="G17" i="66"/>
  <c r="G16" i="66"/>
  <c r="G15" i="66"/>
  <c r="G14" i="66"/>
  <c r="G11" i="66"/>
  <c r="F2" i="32"/>
  <c r="G38" i="66"/>
  <c r="D13" i="39"/>
  <c r="D12" i="39"/>
  <c r="D11" i="39"/>
  <c r="D10" i="39"/>
  <c r="D9" i="39"/>
  <c r="D8" i="39"/>
  <c r="D7" i="39"/>
  <c r="D6" i="39"/>
  <c r="D5" i="39"/>
  <c r="E5" i="39"/>
  <c r="G16" i="61"/>
  <c r="G15" i="61"/>
  <c r="G14" i="61"/>
  <c r="G13" i="61"/>
  <c r="G12" i="61"/>
  <c r="G11" i="61"/>
  <c r="G10" i="61"/>
  <c r="G9" i="61"/>
  <c r="G8" i="61"/>
  <c r="D16" i="61"/>
  <c r="D15" i="61"/>
  <c r="D14" i="61"/>
  <c r="D13" i="61"/>
  <c r="D12" i="61"/>
  <c r="D11" i="61"/>
  <c r="D10" i="61"/>
  <c r="D9" i="61"/>
  <c r="D8" i="61"/>
  <c r="D28" i="36"/>
  <c r="D27" i="36"/>
  <c r="F27" i="64"/>
  <c r="E27" i="64"/>
  <c r="D27" i="64"/>
  <c r="C27" i="64"/>
  <c r="B27" i="64"/>
  <c r="A27" i="64"/>
  <c r="A6" i="64"/>
  <c r="E16" i="63"/>
  <c r="E33" i="63"/>
  <c r="D23" i="63"/>
  <c r="B10" i="6"/>
  <c r="F17" i="63"/>
  <c r="D16" i="63"/>
  <c r="H10" i="6"/>
  <c r="B20" i="64"/>
  <c r="H10" i="5"/>
  <c r="C20" i="64"/>
  <c r="I10" i="30"/>
  <c r="E20" i="64"/>
  <c r="H10" i="30"/>
  <c r="D20" i="64"/>
  <c r="B2" i="33"/>
  <c r="D2" i="36"/>
  <c r="A1" i="31"/>
  <c r="F2" i="6"/>
  <c r="F2" i="5"/>
  <c r="G2" i="30"/>
  <c r="F46" i="51"/>
  <c r="F47" i="51"/>
  <c r="F43" i="43"/>
  <c r="F44" i="43"/>
  <c r="F46" i="43"/>
  <c r="F1" i="31"/>
  <c r="I1" i="6"/>
  <c r="A37" i="53"/>
  <c r="A36" i="53"/>
  <c r="A35" i="53"/>
  <c r="A22" i="33"/>
  <c r="A21" i="33"/>
  <c r="D12" i="33"/>
  <c r="D20" i="33"/>
  <c r="D24" i="33"/>
  <c r="A18" i="33"/>
  <c r="A14" i="33"/>
  <c r="A13" i="33"/>
  <c r="A12" i="33"/>
  <c r="A11" i="33"/>
  <c r="D1" i="33"/>
  <c r="A4" i="61"/>
  <c r="A8" i="40"/>
  <c r="A3" i="61"/>
  <c r="A6" i="40"/>
  <c r="E6" i="39"/>
  <c r="E7" i="39"/>
  <c r="E8" i="39"/>
  <c r="E9" i="39"/>
  <c r="E10" i="39"/>
  <c r="E11" i="39"/>
  <c r="E12" i="39"/>
  <c r="E13" i="39"/>
  <c r="B24" i="6"/>
  <c r="E17" i="6"/>
  <c r="I17" i="6"/>
  <c r="E17" i="5"/>
  <c r="I17" i="5"/>
  <c r="E17" i="30"/>
  <c r="J17" i="30"/>
  <c r="D14" i="6"/>
  <c r="D13" i="6"/>
  <c r="D12" i="6"/>
  <c r="F6" i="6"/>
  <c r="F18" i="6"/>
  <c r="D6" i="6"/>
  <c r="D18" i="54"/>
  <c r="D39" i="54"/>
  <c r="H16" i="6"/>
  <c r="B26" i="64"/>
  <c r="D25" i="54"/>
  <c r="B16" i="6"/>
  <c r="D38" i="54"/>
  <c r="D40" i="54"/>
  <c r="E25" i="54"/>
  <c r="C16" i="6"/>
  <c r="E16" i="6"/>
  <c r="D16" i="44"/>
  <c r="H7" i="6"/>
  <c r="D16" i="45"/>
  <c r="D33" i="45"/>
  <c r="H8" i="6"/>
  <c r="B18" i="64"/>
  <c r="D12" i="46"/>
  <c r="H9" i="6"/>
  <c r="B19" i="64"/>
  <c r="D12" i="52"/>
  <c r="H14" i="6"/>
  <c r="B25" i="40"/>
  <c r="D20" i="52"/>
  <c r="B14" i="6"/>
  <c r="D18" i="53"/>
  <c r="D41" i="53"/>
  <c r="H15" i="6"/>
  <c r="B26" i="40"/>
  <c r="D22" i="44"/>
  <c r="B7" i="6"/>
  <c r="D23" i="45"/>
  <c r="B8" i="6"/>
  <c r="D18" i="46"/>
  <c r="D25" i="46"/>
  <c r="D25" i="53"/>
  <c r="D40" i="53"/>
  <c r="C15" i="6"/>
  <c r="E15" i="6"/>
  <c r="I15" i="6"/>
  <c r="B15" i="6"/>
  <c r="D36" i="52"/>
  <c r="C14" i="6"/>
  <c r="D34" i="41"/>
  <c r="D39" i="43"/>
  <c r="D31" i="44"/>
  <c r="C7" i="6"/>
  <c r="D32" i="45"/>
  <c r="D34" i="45"/>
  <c r="E23" i="45"/>
  <c r="C8" i="6"/>
  <c r="E8" i="6"/>
  <c r="D16" i="48"/>
  <c r="H11" i="6"/>
  <c r="B22" i="40"/>
  <c r="D23" i="48"/>
  <c r="D37" i="48"/>
  <c r="B11" i="6"/>
  <c r="D12" i="49"/>
  <c r="D39" i="49"/>
  <c r="H12" i="6"/>
  <c r="B22" i="64"/>
  <c r="D20" i="49"/>
  <c r="B12" i="6"/>
  <c r="D36" i="49"/>
  <c r="D38" i="49"/>
  <c r="D40" i="49"/>
  <c r="E20" i="49"/>
  <c r="C12" i="6"/>
  <c r="D14" i="51"/>
  <c r="H13" i="6"/>
  <c r="B23" i="64"/>
  <c r="D21" i="51"/>
  <c r="D40" i="51"/>
  <c r="B13" i="6"/>
  <c r="D9" i="42"/>
  <c r="D36" i="43"/>
  <c r="B24" i="5"/>
  <c r="F6" i="5"/>
  <c r="D12" i="5"/>
  <c r="D14" i="5"/>
  <c r="D13" i="5"/>
  <c r="D6" i="5"/>
  <c r="I1" i="5"/>
  <c r="E18" i="53"/>
  <c r="H15" i="5"/>
  <c r="C25" i="64"/>
  <c r="E18" i="54"/>
  <c r="E39" i="54"/>
  <c r="H16" i="5"/>
  <c r="C26" i="64"/>
  <c r="E16" i="44"/>
  <c r="H7" i="5"/>
  <c r="E16" i="45"/>
  <c r="E33" i="45"/>
  <c r="H8" i="5"/>
  <c r="C18" i="64"/>
  <c r="E12" i="46"/>
  <c r="H9" i="5"/>
  <c r="C19" i="64"/>
  <c r="E12" i="52"/>
  <c r="H14" i="5"/>
  <c r="C25" i="40"/>
  <c r="D26" i="46"/>
  <c r="D39" i="52"/>
  <c r="E34" i="41"/>
  <c r="E39" i="43"/>
  <c r="E36" i="41"/>
  <c r="G6" i="5"/>
  <c r="G18" i="5"/>
  <c r="D32" i="44"/>
  <c r="D33" i="44"/>
  <c r="E22" i="44"/>
  <c r="E31" i="44"/>
  <c r="E16" i="48"/>
  <c r="H11" i="5"/>
  <c r="C21" i="64"/>
  <c r="D38" i="48"/>
  <c r="E12" i="49"/>
  <c r="H12" i="5"/>
  <c r="E14" i="51"/>
  <c r="H13" i="5"/>
  <c r="D43" i="51"/>
  <c r="C28" i="30"/>
  <c r="A28" i="30"/>
  <c r="I16" i="30"/>
  <c r="E26" i="64"/>
  <c r="F6" i="30"/>
  <c r="F18" i="30"/>
  <c r="I28" i="30"/>
  <c r="H28" i="30"/>
  <c r="G28" i="30"/>
  <c r="F28" i="30"/>
  <c r="I24" i="30"/>
  <c r="H24" i="30"/>
  <c r="G24" i="30"/>
  <c r="F24" i="30"/>
  <c r="D6" i="30"/>
  <c r="F22" i="30"/>
  <c r="I12" i="30"/>
  <c r="E22" i="64"/>
  <c r="D12" i="30"/>
  <c r="G22" i="30"/>
  <c r="F43" i="49"/>
  <c r="F44" i="49"/>
  <c r="G23" i="30"/>
  <c r="I6" i="30"/>
  <c r="E16" i="64"/>
  <c r="I15" i="30"/>
  <c r="E25" i="64"/>
  <c r="I14" i="30"/>
  <c r="E24" i="64"/>
  <c r="D14" i="30"/>
  <c r="I22" i="30"/>
  <c r="D13" i="30"/>
  <c r="H22" i="30"/>
  <c r="I11" i="30"/>
  <c r="E21" i="64"/>
  <c r="E21" i="40"/>
  <c r="I8" i="30"/>
  <c r="E18" i="64"/>
  <c r="J1" i="30"/>
  <c r="E26" i="46"/>
  <c r="E41" i="53"/>
  <c r="F19" i="53"/>
  <c r="H15" i="30"/>
  <c r="D25" i="64"/>
  <c r="E39" i="52"/>
  <c r="F36" i="41"/>
  <c r="G6" i="30"/>
  <c r="G18" i="30"/>
  <c r="E32" i="44"/>
  <c r="F17" i="44"/>
  <c r="H7" i="30"/>
  <c r="D17" i="64"/>
  <c r="F17" i="45"/>
  <c r="H8" i="30"/>
  <c r="D19" i="40"/>
  <c r="D18" i="64"/>
  <c r="F17" i="48"/>
  <c r="H11" i="30"/>
  <c r="D21" i="64"/>
  <c r="E39" i="49"/>
  <c r="F13" i="49"/>
  <c r="H12" i="30"/>
  <c r="D23" i="40"/>
  <c r="E43" i="51"/>
  <c r="F15" i="51"/>
  <c r="H13" i="30"/>
  <c r="D23" i="64"/>
  <c r="F13" i="52"/>
  <c r="H14" i="30"/>
  <c r="D24" i="64"/>
  <c r="F42" i="52"/>
  <c r="F43" i="52"/>
  <c r="F19" i="54"/>
  <c r="H16" i="30"/>
  <c r="D27" i="40"/>
  <c r="F1" i="49"/>
  <c r="A31" i="49"/>
  <c r="A34" i="49"/>
  <c r="A29" i="49"/>
  <c r="A28" i="49"/>
  <c r="A27" i="49"/>
  <c r="A33" i="49"/>
  <c r="A9" i="49"/>
  <c r="A40" i="49"/>
  <c r="A39" i="49"/>
  <c r="A38" i="49"/>
  <c r="A37" i="49"/>
  <c r="A36" i="49"/>
  <c r="A35" i="49"/>
  <c r="A32" i="49"/>
  <c r="A30" i="49"/>
  <c r="A26" i="49"/>
  <c r="A25" i="49"/>
  <c r="A24" i="49"/>
  <c r="A23" i="49"/>
  <c r="A22" i="49"/>
  <c r="A21" i="49"/>
  <c r="A20" i="49"/>
  <c r="A19" i="49"/>
  <c r="A18" i="49"/>
  <c r="A17" i="49"/>
  <c r="A16" i="49"/>
  <c r="A15" i="49"/>
  <c r="A14" i="49"/>
  <c r="A13" i="49"/>
  <c r="A12" i="49"/>
  <c r="A11" i="49"/>
  <c r="A10" i="49"/>
  <c r="A8" i="49"/>
  <c r="A7" i="49"/>
  <c r="A6" i="49"/>
  <c r="A5" i="49"/>
  <c r="F1" i="46"/>
  <c r="A24" i="46"/>
  <c r="A21" i="46"/>
  <c r="A27" i="46"/>
  <c r="A26" i="46"/>
  <c r="A25" i="46"/>
  <c r="A23" i="46"/>
  <c r="A22" i="46"/>
  <c r="A20" i="46"/>
  <c r="A19" i="46"/>
  <c r="A18" i="46"/>
  <c r="A17" i="46"/>
  <c r="A16" i="46"/>
  <c r="A15" i="46"/>
  <c r="A14" i="46"/>
  <c r="A13" i="46"/>
  <c r="A12" i="46"/>
  <c r="A11" i="46"/>
  <c r="A10" i="46"/>
  <c r="A9" i="46"/>
  <c r="A8" i="46"/>
  <c r="A7" i="46"/>
  <c r="A6" i="46"/>
  <c r="A5" i="46"/>
  <c r="F1" i="53"/>
  <c r="A38" i="53"/>
  <c r="A17" i="53"/>
  <c r="A16" i="53"/>
  <c r="A15" i="53"/>
  <c r="A14" i="53"/>
  <c r="A13" i="53"/>
  <c r="A42" i="53"/>
  <c r="A41" i="53"/>
  <c r="A40" i="53"/>
  <c r="A39" i="53"/>
  <c r="A34" i="53"/>
  <c r="A33" i="53"/>
  <c r="A32" i="53"/>
  <c r="A31" i="53"/>
  <c r="A30" i="53"/>
  <c r="A29" i="53"/>
  <c r="A28" i="53"/>
  <c r="A27" i="53"/>
  <c r="A26" i="53"/>
  <c r="A25" i="53"/>
  <c r="A24" i="53"/>
  <c r="A23" i="53"/>
  <c r="A22" i="53"/>
  <c r="A21" i="53"/>
  <c r="A20" i="53"/>
  <c r="A19" i="53"/>
  <c r="A18" i="53"/>
  <c r="A12" i="53"/>
  <c r="A11" i="53"/>
  <c r="A10" i="53"/>
  <c r="A9" i="53"/>
  <c r="A8" i="53"/>
  <c r="A7" i="53"/>
  <c r="A6" i="53"/>
  <c r="A5" i="53"/>
  <c r="F1" i="32"/>
  <c r="F4" i="32"/>
  <c r="F24" i="50"/>
  <c r="B28" i="32"/>
  <c r="D24" i="50"/>
  <c r="B27" i="32"/>
  <c r="B29" i="32"/>
  <c r="H23" i="50"/>
  <c r="H20" i="50"/>
  <c r="H21" i="50"/>
  <c r="H22" i="50"/>
  <c r="H24" i="50"/>
  <c r="F1" i="44"/>
  <c r="A33" i="44"/>
  <c r="A32" i="44"/>
  <c r="A31" i="44"/>
  <c r="A30" i="44"/>
  <c r="A29" i="44"/>
  <c r="A28" i="44"/>
  <c r="A27" i="44"/>
  <c r="A26" i="44"/>
  <c r="A25" i="44"/>
  <c r="A24" i="44"/>
  <c r="A23" i="44"/>
  <c r="A22" i="44"/>
  <c r="A21" i="44"/>
  <c r="A20" i="44"/>
  <c r="A19" i="44"/>
  <c r="A18" i="44"/>
  <c r="A17" i="44"/>
  <c r="A16" i="44"/>
  <c r="A15" i="44"/>
  <c r="A14" i="44"/>
  <c r="A13" i="44"/>
  <c r="A12" i="44"/>
  <c r="A11" i="44"/>
  <c r="A10" i="44"/>
  <c r="A9" i="44"/>
  <c r="A8" i="44"/>
  <c r="A7" i="44"/>
  <c r="A6" i="44"/>
  <c r="A5" i="44"/>
  <c r="F1" i="45"/>
  <c r="A34" i="45"/>
  <c r="A33" i="45"/>
  <c r="A32" i="45"/>
  <c r="A31" i="45"/>
  <c r="A30" i="45"/>
  <c r="A29" i="45"/>
  <c r="A28" i="45"/>
  <c r="A27" i="45"/>
  <c r="A26" i="45"/>
  <c r="A25" i="45"/>
  <c r="A24" i="45"/>
  <c r="A23" i="45"/>
  <c r="A22" i="45"/>
  <c r="A21" i="45"/>
  <c r="A20" i="45"/>
  <c r="A19" i="45"/>
  <c r="A18" i="45"/>
  <c r="A17" i="45"/>
  <c r="A16" i="45"/>
  <c r="A15" i="45"/>
  <c r="A14" i="45"/>
  <c r="A13" i="45"/>
  <c r="A12" i="45"/>
  <c r="A11" i="45"/>
  <c r="A10" i="45"/>
  <c r="A9" i="45"/>
  <c r="A8" i="45"/>
  <c r="A7" i="45"/>
  <c r="A6" i="45"/>
  <c r="A5" i="45"/>
  <c r="F1" i="41"/>
  <c r="A39" i="41"/>
  <c r="A38" i="41"/>
  <c r="A37" i="41"/>
  <c r="A36" i="41"/>
  <c r="A35" i="41"/>
  <c r="A34" i="41"/>
  <c r="A33" i="41"/>
  <c r="A32" i="41"/>
  <c r="A31" i="41"/>
  <c r="A30" i="41"/>
  <c r="A29" i="41"/>
  <c r="A28" i="41"/>
  <c r="A27" i="41"/>
  <c r="A26" i="41"/>
  <c r="A25" i="41"/>
  <c r="A24" i="41"/>
  <c r="A23" i="41"/>
  <c r="A22" i="41"/>
  <c r="A21" i="41"/>
  <c r="A20" i="41"/>
  <c r="A19" i="41"/>
  <c r="A18" i="41"/>
  <c r="A17" i="41"/>
  <c r="A16" i="41"/>
  <c r="A15" i="41"/>
  <c r="A14" i="41"/>
  <c r="A13" i="41"/>
  <c r="A12" i="41"/>
  <c r="A11" i="41"/>
  <c r="A10" i="41"/>
  <c r="A9" i="41"/>
  <c r="A8" i="41"/>
  <c r="A7" i="41"/>
  <c r="A6" i="41"/>
  <c r="A5" i="41"/>
  <c r="A29" i="42"/>
  <c r="A23" i="42"/>
  <c r="F1" i="42"/>
  <c r="A16" i="42"/>
  <c r="A36" i="42"/>
  <c r="A37" i="42"/>
  <c r="A35" i="42"/>
  <c r="A34" i="42"/>
  <c r="A33" i="42"/>
  <c r="A32" i="42"/>
  <c r="A31" i="42"/>
  <c r="A30" i="42"/>
  <c r="A28" i="42"/>
  <c r="A27" i="42"/>
  <c r="A26" i="42"/>
  <c r="A25" i="42"/>
  <c r="A24" i="42"/>
  <c r="A22" i="42"/>
  <c r="A21" i="42"/>
  <c r="A20" i="42"/>
  <c r="A19" i="42"/>
  <c r="A18" i="42"/>
  <c r="A17" i="42"/>
  <c r="A15" i="42"/>
  <c r="A14" i="42"/>
  <c r="A13" i="42"/>
  <c r="A12" i="42"/>
  <c r="A11" i="42"/>
  <c r="A10" i="42"/>
  <c r="A9" i="42"/>
  <c r="A8" i="42"/>
  <c r="A7" i="42"/>
  <c r="A6" i="42"/>
  <c r="A5" i="42"/>
  <c r="A39" i="43"/>
  <c r="A38" i="43"/>
  <c r="A37" i="43"/>
  <c r="A36" i="43"/>
  <c r="A35" i="43"/>
  <c r="A34" i="43"/>
  <c r="A33" i="43"/>
  <c r="A32" i="43"/>
  <c r="A30" i="43"/>
  <c r="A29" i="43"/>
  <c r="A28" i="43"/>
  <c r="A27" i="43"/>
  <c r="A26" i="43"/>
  <c r="A25" i="43"/>
  <c r="A24" i="43"/>
  <c r="A21" i="43"/>
  <c r="A20" i="43"/>
  <c r="A19" i="43"/>
  <c r="A18" i="43"/>
  <c r="A17" i="43"/>
  <c r="A16" i="43"/>
  <c r="A15" i="43"/>
  <c r="A14" i="43"/>
  <c r="A13" i="43"/>
  <c r="A12" i="43"/>
  <c r="A11" i="43"/>
  <c r="A10" i="43"/>
  <c r="A9" i="43"/>
  <c r="A8" i="43"/>
  <c r="A7" i="43"/>
  <c r="A6" i="43"/>
  <c r="F1" i="43"/>
  <c r="B28" i="40"/>
  <c r="A28" i="40"/>
  <c r="C28" i="40"/>
  <c r="F28" i="40"/>
  <c r="E28" i="40"/>
  <c r="D28" i="40"/>
  <c r="F1" i="52"/>
  <c r="A34" i="52"/>
  <c r="A30" i="52"/>
  <c r="A29" i="52"/>
  <c r="A32" i="52"/>
  <c r="A40" i="52"/>
  <c r="A39" i="52"/>
  <c r="A38" i="52"/>
  <c r="A37" i="52"/>
  <c r="A36" i="52"/>
  <c r="A35" i="52"/>
  <c r="A33" i="52"/>
  <c r="A31" i="52"/>
  <c r="A28" i="52"/>
  <c r="A27" i="52"/>
  <c r="A26" i="52"/>
  <c r="A25" i="52"/>
  <c r="A24" i="52"/>
  <c r="A22" i="52"/>
  <c r="A21" i="52"/>
  <c r="A20" i="52"/>
  <c r="A19" i="52"/>
  <c r="A18" i="52"/>
  <c r="A17" i="52"/>
  <c r="A16" i="52"/>
  <c r="A15" i="52"/>
  <c r="A14" i="52"/>
  <c r="A13" i="52"/>
  <c r="A12" i="52"/>
  <c r="A11" i="52"/>
  <c r="A10" i="52"/>
  <c r="A8" i="52"/>
  <c r="A7" i="52"/>
  <c r="A6" i="52"/>
  <c r="A5" i="52"/>
  <c r="A24" i="33"/>
  <c r="A23" i="33"/>
  <c r="A20" i="33"/>
  <c r="A19" i="33"/>
  <c r="A17" i="33"/>
  <c r="A16" i="33"/>
  <c r="A15" i="33"/>
  <c r="A10" i="33"/>
  <c r="A9" i="33"/>
  <c r="A8" i="33"/>
  <c r="A7" i="33"/>
  <c r="A6" i="33"/>
  <c r="A5" i="33"/>
  <c r="A4" i="33"/>
  <c r="C29" i="36"/>
  <c r="C30" i="36"/>
  <c r="C31" i="36"/>
  <c r="F29" i="36"/>
  <c r="E29" i="36"/>
  <c r="E30" i="36"/>
  <c r="E31" i="36"/>
  <c r="D29" i="36"/>
  <c r="D30" i="36"/>
  <c r="F1" i="36"/>
  <c r="E2" i="39"/>
  <c r="D1" i="39"/>
  <c r="F1" i="48"/>
  <c r="A36" i="48"/>
  <c r="A33" i="48"/>
  <c r="A39" i="48"/>
  <c r="A38" i="48"/>
  <c r="A37" i="48"/>
  <c r="A35" i="48"/>
  <c r="A34" i="48"/>
  <c r="A32" i="48"/>
  <c r="A31" i="48"/>
  <c r="A30" i="48"/>
  <c r="A29" i="48"/>
  <c r="A28" i="48"/>
  <c r="A27" i="48"/>
  <c r="A25" i="48"/>
  <c r="A26" i="48"/>
  <c r="A24" i="48"/>
  <c r="A23" i="48"/>
  <c r="A22" i="48"/>
  <c r="A21" i="48"/>
  <c r="A20" i="48"/>
  <c r="A19" i="48"/>
  <c r="A18" i="48"/>
  <c r="A17" i="48"/>
  <c r="A16" i="48"/>
  <c r="A15" i="48"/>
  <c r="A14" i="48"/>
  <c r="A13" i="48"/>
  <c r="A12" i="48"/>
  <c r="A11" i="48"/>
  <c r="A10" i="48"/>
  <c r="A9" i="48"/>
  <c r="A8" i="48"/>
  <c r="A7" i="48"/>
  <c r="A6" i="48"/>
  <c r="A5" i="48"/>
  <c r="F1" i="51"/>
  <c r="A38" i="51"/>
  <c r="A37" i="51"/>
  <c r="A36" i="51"/>
  <c r="A35" i="51"/>
  <c r="A34" i="51"/>
  <c r="A31" i="51"/>
  <c r="A24" i="51"/>
  <c r="A39" i="51"/>
  <c r="A44" i="51"/>
  <c r="A43" i="51"/>
  <c r="A42" i="51"/>
  <c r="A41" i="51"/>
  <c r="A40" i="51"/>
  <c r="A33" i="51"/>
  <c r="A32" i="51"/>
  <c r="A30" i="51"/>
  <c r="A29" i="51"/>
  <c r="A28" i="51"/>
  <c r="A27" i="51"/>
  <c r="A26" i="51"/>
  <c r="A25" i="51"/>
  <c r="A23" i="51"/>
  <c r="A22" i="51"/>
  <c r="A21" i="51"/>
  <c r="A20" i="51"/>
  <c r="A19" i="51"/>
  <c r="A18" i="51"/>
  <c r="A17" i="51"/>
  <c r="A16" i="51"/>
  <c r="A15" i="51"/>
  <c r="A14" i="51"/>
  <c r="A13" i="51"/>
  <c r="A12" i="51"/>
  <c r="A11" i="51"/>
  <c r="A10" i="51"/>
  <c r="A9" i="51"/>
  <c r="A8" i="51"/>
  <c r="A7" i="51"/>
  <c r="A6" i="51"/>
  <c r="A5" i="51"/>
  <c r="A40" i="54"/>
  <c r="A39" i="54"/>
  <c r="A38" i="54"/>
  <c r="A37" i="54"/>
  <c r="A36" i="54"/>
  <c r="A35" i="54"/>
  <c r="A34" i="54"/>
  <c r="A33" i="54"/>
  <c r="A32" i="54"/>
  <c r="A31" i="54"/>
  <c r="A30" i="54"/>
  <c r="A29" i="54"/>
  <c r="A28" i="54"/>
  <c r="A27" i="54"/>
  <c r="A26" i="54"/>
  <c r="A25" i="54"/>
  <c r="A24" i="54"/>
  <c r="A23" i="54"/>
  <c r="A22" i="54"/>
  <c r="A21" i="54"/>
  <c r="A20" i="54"/>
  <c r="A19" i="54"/>
  <c r="A18" i="54"/>
  <c r="A17" i="54"/>
  <c r="A16" i="54"/>
  <c r="A15" i="54"/>
  <c r="A14" i="54"/>
  <c r="A13" i="54"/>
  <c r="A12" i="54"/>
  <c r="A11" i="54"/>
  <c r="A10" i="54"/>
  <c r="A9" i="54"/>
  <c r="A8" i="54"/>
  <c r="A7" i="54"/>
  <c r="A6" i="54"/>
  <c r="A5" i="54"/>
  <c r="F1" i="54"/>
  <c r="D24" i="40"/>
  <c r="B6" i="6"/>
  <c r="D36" i="41"/>
  <c r="G6" i="6"/>
  <c r="B9" i="6"/>
  <c r="D42" i="53"/>
  <c r="E25" i="53"/>
  <c r="F49" i="51"/>
  <c r="F46" i="49"/>
  <c r="B7" i="5"/>
  <c r="D32" i="63"/>
  <c r="C10" i="6"/>
  <c r="E10" i="6"/>
  <c r="E26" i="40"/>
  <c r="E23" i="40"/>
  <c r="B24" i="40"/>
  <c r="C21" i="40"/>
  <c r="B15" i="5"/>
  <c r="E40" i="53"/>
  <c r="D39" i="48"/>
  <c r="E23" i="48"/>
  <c r="C11" i="6"/>
  <c r="E11" i="6"/>
  <c r="C23" i="64"/>
  <c r="C24" i="40"/>
  <c r="C7" i="5"/>
  <c r="E33" i="44"/>
  <c r="F22" i="44"/>
  <c r="D33" i="63"/>
  <c r="D34" i="63"/>
  <c r="E23" i="63"/>
  <c r="C22" i="64"/>
  <c r="C23" i="40"/>
  <c r="C17" i="64"/>
  <c r="C18" i="40"/>
  <c r="D38" i="43"/>
  <c r="C6" i="6"/>
  <c r="C9" i="6"/>
  <c r="E9" i="6"/>
  <c r="D27" i="46"/>
  <c r="E18" i="46"/>
  <c r="B17" i="64"/>
  <c r="B18" i="40"/>
  <c r="H6" i="6"/>
  <c r="G18" i="6"/>
  <c r="E36" i="49"/>
  <c r="B12" i="5"/>
  <c r="E32" i="45"/>
  <c r="B8" i="5"/>
  <c r="C13" i="6"/>
  <c r="D42" i="51"/>
  <c r="D44" i="51"/>
  <c r="E21" i="51"/>
  <c r="E38" i="54"/>
  <c r="B16" i="5"/>
  <c r="F45" i="52"/>
  <c r="F37" i="41"/>
  <c r="B32" i="46"/>
  <c r="D32" i="46"/>
  <c r="F13" i="46"/>
  <c r="E38" i="48"/>
  <c r="D38" i="52"/>
  <c r="D40" i="52"/>
  <c r="E20" i="52"/>
  <c r="F30" i="36"/>
  <c r="F31" i="36"/>
  <c r="I23" i="30"/>
  <c r="H6" i="5"/>
  <c r="C16" i="64"/>
  <c r="B25" i="64"/>
  <c r="E27" i="40"/>
  <c r="D21" i="40"/>
  <c r="F23" i="30"/>
  <c r="C19" i="40"/>
  <c r="D22" i="64"/>
  <c r="E17" i="40"/>
  <c r="D26" i="40"/>
  <c r="D18" i="5"/>
  <c r="C24" i="64"/>
  <c r="E25" i="40"/>
  <c r="E22" i="40"/>
  <c r="B20" i="40"/>
  <c r="I10" i="6"/>
  <c r="B18" i="6"/>
  <c r="E12" i="6"/>
  <c r="I16" i="6"/>
  <c r="D25" i="40"/>
  <c r="D18" i="6"/>
  <c r="I9" i="6"/>
  <c r="E16" i="39"/>
  <c r="I25" i="30"/>
  <c r="G24" i="64"/>
  <c r="G25" i="40"/>
  <c r="H23" i="30"/>
  <c r="H25" i="30"/>
  <c r="H20" i="32"/>
  <c r="G25" i="30"/>
  <c r="E19" i="32"/>
  <c r="G23" i="40"/>
  <c r="G22" i="64"/>
  <c r="E19" i="40"/>
  <c r="E29" i="40"/>
  <c r="C20" i="40"/>
  <c r="B24" i="64"/>
  <c r="D18" i="40"/>
  <c r="C27" i="40"/>
  <c r="B21" i="64"/>
  <c r="E7" i="6"/>
  <c r="I7" i="6"/>
  <c r="E7" i="5"/>
  <c r="I7" i="5"/>
  <c r="B27" i="40"/>
  <c r="D40" i="43"/>
  <c r="E9" i="42"/>
  <c r="B6" i="5"/>
  <c r="D18" i="30"/>
  <c r="I18" i="30"/>
  <c r="C22" i="40"/>
  <c r="F18" i="5"/>
  <c r="E6" i="6"/>
  <c r="I6" i="6"/>
  <c r="H6" i="30"/>
  <c r="D16" i="64"/>
  <c r="I11" i="6"/>
  <c r="B19" i="40"/>
  <c r="E13" i="6"/>
  <c r="I13" i="6"/>
  <c r="B21" i="40"/>
  <c r="E14" i="6"/>
  <c r="I14" i="6"/>
  <c r="C28" i="64"/>
  <c r="E28" i="64"/>
  <c r="H18" i="5"/>
  <c r="C17" i="40"/>
  <c r="D22" i="40"/>
  <c r="C26" i="40"/>
  <c r="I12" i="6"/>
  <c r="B23" i="40"/>
  <c r="D31" i="36"/>
  <c r="B17" i="40"/>
  <c r="B16" i="64"/>
  <c r="B28" i="64"/>
  <c r="H18" i="6"/>
  <c r="G16" i="64"/>
  <c r="G17" i="40"/>
  <c r="F25" i="30"/>
  <c r="H18" i="32"/>
  <c r="E36" i="43"/>
  <c r="D5" i="36"/>
  <c r="H22" i="64"/>
  <c r="H23" i="40"/>
  <c r="H9" i="30"/>
  <c r="I8" i="6"/>
  <c r="D26" i="64"/>
  <c r="C12" i="5"/>
  <c r="E12" i="5"/>
  <c r="I12" i="5"/>
  <c r="C18" i="6"/>
  <c r="E40" i="51"/>
  <c r="B13" i="5"/>
  <c r="E38" i="49"/>
  <c r="E40" i="49"/>
  <c r="F20" i="49"/>
  <c r="E37" i="48"/>
  <c r="B11" i="5"/>
  <c r="B9" i="5"/>
  <c r="B10" i="5"/>
  <c r="B14" i="5"/>
  <c r="B18" i="5"/>
  <c r="E36" i="52"/>
  <c r="E25" i="46"/>
  <c r="E32" i="63"/>
  <c r="C15" i="5"/>
  <c r="E15" i="5"/>
  <c r="I15" i="5"/>
  <c r="E42" i="53"/>
  <c r="F25" i="53"/>
  <c r="C16" i="5"/>
  <c r="E16" i="5"/>
  <c r="I16" i="5"/>
  <c r="E40" i="54"/>
  <c r="F25" i="54"/>
  <c r="E34" i="45"/>
  <c r="F23" i="45"/>
  <c r="C8" i="5"/>
  <c r="E8" i="5"/>
  <c r="I8" i="5"/>
  <c r="F31" i="44"/>
  <c r="B7" i="30"/>
  <c r="H18" i="30"/>
  <c r="F5" i="36"/>
  <c r="F32" i="36"/>
  <c r="C11" i="39"/>
  <c r="H21" i="32"/>
  <c r="J21" i="32"/>
  <c r="F14" i="61"/>
  <c r="D17" i="40"/>
  <c r="H24" i="40"/>
  <c r="H23" i="64"/>
  <c r="E5" i="36"/>
  <c r="E32" i="36"/>
  <c r="C10" i="39"/>
  <c r="J20" i="32"/>
  <c r="F13" i="61"/>
  <c r="H25" i="40"/>
  <c r="B29" i="40"/>
  <c r="C29" i="40"/>
  <c r="G24" i="40"/>
  <c r="G29" i="40"/>
  <c r="G23" i="64"/>
  <c r="G28" i="64"/>
  <c r="E18" i="6"/>
  <c r="H24" i="64"/>
  <c r="D32" i="36"/>
  <c r="C6" i="39"/>
  <c r="C6" i="5"/>
  <c r="E38" i="43"/>
  <c r="E40" i="43"/>
  <c r="F9" i="42"/>
  <c r="I18" i="6"/>
  <c r="J19" i="32"/>
  <c r="F9" i="61"/>
  <c r="E22" i="32"/>
  <c r="D19" i="64"/>
  <c r="D28" i="64"/>
  <c r="D20" i="40"/>
  <c r="H17" i="40"/>
  <c r="H16" i="64"/>
  <c r="C5" i="36"/>
  <c r="C32" i="36"/>
  <c r="C5" i="39"/>
  <c r="C7" i="30"/>
  <c r="E7" i="30"/>
  <c r="J7" i="30"/>
  <c r="C10" i="5"/>
  <c r="E10" i="5"/>
  <c r="I10" i="5"/>
  <c r="E34" i="63"/>
  <c r="F23" i="63"/>
  <c r="C11" i="5"/>
  <c r="E39" i="48"/>
  <c r="F23" i="48"/>
  <c r="F32" i="45"/>
  <c r="B8" i="30"/>
  <c r="E38" i="52"/>
  <c r="E40" i="52"/>
  <c r="F20" i="52"/>
  <c r="C14" i="5"/>
  <c r="C9" i="5"/>
  <c r="C13" i="5"/>
  <c r="C18" i="5"/>
  <c r="F36" i="49"/>
  <c r="B12" i="30"/>
  <c r="E13" i="5"/>
  <c r="I13" i="5"/>
  <c r="E42" i="51"/>
  <c r="E44" i="51"/>
  <c r="F21" i="51"/>
  <c r="B16" i="30"/>
  <c r="F38" i="54"/>
  <c r="F40" i="53"/>
  <c r="B15" i="30"/>
  <c r="E9" i="5"/>
  <c r="I9" i="5"/>
  <c r="F18" i="44"/>
  <c r="E27" i="46"/>
  <c r="F18" i="46"/>
  <c r="E11" i="5"/>
  <c r="I11" i="5"/>
  <c r="D29" i="40"/>
  <c r="H29" i="40"/>
  <c r="H28" i="64"/>
  <c r="E6" i="5"/>
  <c r="J18" i="32"/>
  <c r="H22" i="32"/>
  <c r="J20" i="40"/>
  <c r="J19" i="64"/>
  <c r="B6" i="30"/>
  <c r="F36" i="43"/>
  <c r="F25" i="46"/>
  <c r="B9" i="30"/>
  <c r="C15" i="30"/>
  <c r="F21" i="53"/>
  <c r="F17" i="64"/>
  <c r="F18" i="40"/>
  <c r="F21" i="54"/>
  <c r="C16" i="30"/>
  <c r="F37" i="48"/>
  <c r="B11" i="30"/>
  <c r="E14" i="5"/>
  <c r="I14" i="5"/>
  <c r="C12" i="30"/>
  <c r="F38" i="49"/>
  <c r="F15" i="49"/>
  <c r="C8" i="30"/>
  <c r="F19" i="45"/>
  <c r="F40" i="51"/>
  <c r="B13" i="30"/>
  <c r="F32" i="63"/>
  <c r="B10" i="30"/>
  <c r="B14" i="30"/>
  <c r="F36" i="52"/>
  <c r="I6" i="5"/>
  <c r="J22" i="32"/>
  <c r="F8" i="61"/>
  <c r="C6" i="30"/>
  <c r="F38" i="43"/>
  <c r="F39" i="41"/>
  <c r="J25" i="64"/>
  <c r="J26" i="40"/>
  <c r="C11" i="30"/>
  <c r="E11" i="30"/>
  <c r="J11" i="30"/>
  <c r="F38" i="52"/>
  <c r="F15" i="52"/>
  <c r="C14" i="30"/>
  <c r="F25" i="64"/>
  <c r="F26" i="40"/>
  <c r="B18" i="30"/>
  <c r="E18" i="5"/>
  <c r="C13" i="30"/>
  <c r="E13" i="30"/>
  <c r="J13" i="30"/>
  <c r="F42" i="51"/>
  <c r="F16" i="51"/>
  <c r="F22" i="64"/>
  <c r="F23" i="40"/>
  <c r="E12" i="30"/>
  <c r="J12" i="30"/>
  <c r="F19" i="48"/>
  <c r="E15" i="30"/>
  <c r="J15" i="30"/>
  <c r="I18" i="5"/>
  <c r="F27" i="40"/>
  <c r="F26" i="64"/>
  <c r="E16" i="30"/>
  <c r="J16" i="30"/>
  <c r="C9" i="30"/>
  <c r="F14" i="46"/>
  <c r="C10" i="30"/>
  <c r="F19" i="63"/>
  <c r="F18" i="64"/>
  <c r="F19" i="40"/>
  <c r="E8" i="30"/>
  <c r="J8" i="30"/>
  <c r="E14" i="30"/>
  <c r="J14" i="30"/>
  <c r="F16" i="64"/>
  <c r="F17" i="40"/>
  <c r="E6" i="30"/>
  <c r="F19" i="64"/>
  <c r="F20" i="64"/>
  <c r="F21" i="64"/>
  <c r="F23" i="64"/>
  <c r="F24" i="64"/>
  <c r="F28" i="64"/>
  <c r="F20" i="40"/>
  <c r="F21" i="40"/>
  <c r="F22" i="40"/>
  <c r="F24" i="40"/>
  <c r="F25" i="40"/>
  <c r="F29" i="40"/>
  <c r="C18" i="30"/>
  <c r="E10" i="30"/>
  <c r="J10" i="30"/>
  <c r="E9" i="30"/>
  <c r="J9" i="30"/>
  <c r="J6" i="30"/>
  <c r="E18" i="30"/>
  <c r="J18" i="30"/>
</calcChain>
</file>

<file path=xl/sharedStrings.xml><?xml version="1.0" encoding="utf-8"?>
<sst xmlns="http://schemas.openxmlformats.org/spreadsheetml/2006/main" count="1131" uniqueCount="640">
  <si>
    <t xml:space="preserve"> </t>
  </si>
  <si>
    <t>TO THE COUNTY BOARD AND COUNTY CLERK OF</t>
  </si>
  <si>
    <t>General</t>
  </si>
  <si>
    <t>Bond</t>
  </si>
  <si>
    <t>Special Building</t>
  </si>
  <si>
    <t>SCHOOL SUPERINTENDENT/BOARD MEMBER:</t>
  </si>
  <si>
    <t>Signature:</t>
  </si>
  <si>
    <t>Printed Name:</t>
  </si>
  <si>
    <t>Mailing Address:</t>
  </si>
  <si>
    <t>City, Zip:</t>
  </si>
  <si>
    <t>Phone Number:</t>
  </si>
  <si>
    <t>Depreciation</t>
  </si>
  <si>
    <t>Employee Benefit</t>
  </si>
  <si>
    <t>Contingency</t>
  </si>
  <si>
    <t>Activities</t>
  </si>
  <si>
    <t>School Lunch</t>
  </si>
  <si>
    <t>Cooperative</t>
  </si>
  <si>
    <t>TOTAL ALL FUNDS</t>
  </si>
  <si>
    <t>PERSONAL AND REAL PROPERTY TAX RECAP</t>
  </si>
  <si>
    <t>BUDGET STATEMENT AND CERTIFICATION OF TAX</t>
  </si>
  <si>
    <t>General Fund</t>
  </si>
  <si>
    <r>
      <t xml:space="preserve">TOTAL
BEGINNING
BALANCE
</t>
    </r>
    <r>
      <rPr>
        <sz val="7"/>
        <rFont val="Arial"/>
        <family val="2"/>
      </rPr>
      <t>(Column 1)</t>
    </r>
  </si>
  <si>
    <r>
      <t xml:space="preserve">PERSONAL
AND REAL
PROPERTY
TAXES
</t>
    </r>
    <r>
      <rPr>
        <sz val="7"/>
        <rFont val="Arial"/>
        <family val="2"/>
      </rPr>
      <t>(Column 3)</t>
    </r>
  </si>
  <si>
    <t xml:space="preserve">BUDGET STATEMENT </t>
  </si>
  <si>
    <r>
      <t>TOTAL
BUDGET OF
DISBURSEMENTS
&amp; TRANSFERS -
SPECIAL
EDUCATION</t>
    </r>
    <r>
      <rPr>
        <b/>
        <sz val="7"/>
        <rFont val="Arial"/>
        <family val="2"/>
      </rPr>
      <t xml:space="preserve">
</t>
    </r>
    <r>
      <rPr>
        <sz val="7"/>
        <rFont val="Arial"/>
        <family val="2"/>
      </rPr>
      <t>(Column 5)</t>
    </r>
  </si>
  <si>
    <r>
      <t>TOTAL
BUDGET OF
DISBURSEMENTS
&amp; TRANSFERS -
NON-SPECIAL
EDUCATION</t>
    </r>
    <r>
      <rPr>
        <b/>
        <sz val="7"/>
        <rFont val="Arial"/>
        <family val="2"/>
      </rPr>
      <t xml:space="preserve">
</t>
    </r>
    <r>
      <rPr>
        <sz val="7"/>
        <rFont val="Arial"/>
        <family val="2"/>
      </rPr>
      <t>(Column 6)</t>
    </r>
  </si>
  <si>
    <r>
      <t xml:space="preserve">TOTAL
BUDGET OF
DISBURSEMENTS
&amp; TRANSFERS
</t>
    </r>
    <r>
      <rPr>
        <sz val="7"/>
        <rFont val="Arial"/>
        <family val="2"/>
      </rPr>
      <t>(Col 5 + Col 6)</t>
    </r>
    <r>
      <rPr>
        <b/>
        <sz val="8"/>
        <rFont val="Arial"/>
        <family val="2"/>
      </rPr>
      <t xml:space="preserve">
</t>
    </r>
    <r>
      <rPr>
        <sz val="7"/>
        <rFont val="Arial"/>
        <family val="2"/>
      </rPr>
      <t>(Column 7)</t>
    </r>
  </si>
  <si>
    <t>ACTUAL RESOURCES AND DISBURSEMENTS</t>
  </si>
  <si>
    <r>
      <t>TOTAL
DISBURSEMENTS
&amp; TRANSFERS -
SPECIAL
EDUCATION</t>
    </r>
    <r>
      <rPr>
        <b/>
        <sz val="7"/>
        <rFont val="Arial"/>
        <family val="2"/>
      </rPr>
      <t xml:space="preserve">
</t>
    </r>
    <r>
      <rPr>
        <sz val="7"/>
        <rFont val="Arial"/>
        <family val="2"/>
      </rPr>
      <t>(Column 5)</t>
    </r>
  </si>
  <si>
    <t>General
Fund</t>
  </si>
  <si>
    <t>PERSONAL AND REAL PROPERTY TAXES FROM COLUMN 3 (Line A)</t>
  </si>
  <si>
    <t>DELINQUENT TAX ALLOWANCE (If over 5% of Line A, see Instructions) (Line C)</t>
  </si>
  <si>
    <t>TOTAL PERSONAL AND REAL PROPERTY TAXES (Line A + Line B + Line C) (Line D)</t>
  </si>
  <si>
    <t>CORRESPONDENCE INFORMATION</t>
  </si>
  <si>
    <t>BOARD CHAIRPERSON</t>
  </si>
  <si>
    <t>(Name of Board Chairperson)</t>
  </si>
  <si>
    <t>(Name and Title)</t>
  </si>
  <si>
    <t>(Mailing Address)</t>
  </si>
  <si>
    <t>(City &amp; Zip Code)</t>
  </si>
  <si>
    <t>(Telephone Number)</t>
  </si>
  <si>
    <t>(E-Mail Address)</t>
  </si>
  <si>
    <t>PREPARER</t>
  </si>
  <si>
    <r>
      <t>TOTAL
DISBURSEMENTS
&amp; TRANSFERS -
NON-SPECIAL
EDUCATION</t>
    </r>
    <r>
      <rPr>
        <b/>
        <sz val="7"/>
        <rFont val="Arial"/>
        <family val="2"/>
      </rPr>
      <t xml:space="preserve">
</t>
    </r>
    <r>
      <rPr>
        <sz val="7"/>
        <rFont val="Arial"/>
        <family val="2"/>
      </rPr>
      <t>(Column 6)</t>
    </r>
  </si>
  <si>
    <r>
      <t xml:space="preserve">TOTAL
DISBURSEMENTS
&amp; TRANSFERS
</t>
    </r>
    <r>
      <rPr>
        <sz val="8"/>
        <rFont val="Arial"/>
        <family val="2"/>
      </rPr>
      <t>(Col 5 + Col 6)</t>
    </r>
    <r>
      <rPr>
        <b/>
        <sz val="8"/>
        <rFont val="Arial"/>
        <family val="2"/>
      </rPr>
      <t xml:space="preserve">
</t>
    </r>
    <r>
      <rPr>
        <sz val="7"/>
        <rFont val="Arial"/>
        <family val="2"/>
      </rPr>
      <t>(Column 7)</t>
    </r>
  </si>
  <si>
    <t>Auditor of Public Accounts</t>
  </si>
  <si>
    <t xml:space="preserve">
</t>
  </si>
  <si>
    <r>
      <t>SCHOOL DISTRICT</t>
    </r>
    <r>
      <rPr>
        <b/>
        <sz val="14"/>
        <rFont val="Arial"/>
        <family val="2"/>
      </rPr>
      <t xml:space="preserve"> BUDGET FORM</t>
    </r>
  </si>
  <si>
    <t>The Undersigned School Superintendent/Board Member Hereby Certifies:</t>
  </si>
  <si>
    <t>Total All Funds</t>
  </si>
  <si>
    <t>Principal and
Interest on Bonds</t>
  </si>
  <si>
    <r>
      <t xml:space="preserve">TOTAL
ENDING
BALANCE
</t>
    </r>
    <r>
      <rPr>
        <sz val="8"/>
        <rFont val="Arial"/>
        <family val="2"/>
      </rPr>
      <t>(Col 4 - Col 7)</t>
    </r>
    <r>
      <rPr>
        <b/>
        <sz val="8"/>
        <rFont val="Arial"/>
        <family val="2"/>
      </rPr>
      <t xml:space="preserve">
</t>
    </r>
    <r>
      <rPr>
        <sz val="7"/>
        <rFont val="Arial"/>
        <family val="2"/>
      </rPr>
      <t>(Column 8)</t>
    </r>
  </si>
  <si>
    <t xml:space="preserve">
All Other Purposes</t>
  </si>
  <si>
    <t xml:space="preserve">
TOTAL</t>
  </si>
  <si>
    <t>AMOUNT OF PERSONAL AND
REAL PROPERTY TAX REQUIRED FOR:</t>
  </si>
  <si>
    <t>Special Building Fund</t>
  </si>
  <si>
    <r>
      <t xml:space="preserve">Bond Fund(s)  </t>
    </r>
    <r>
      <rPr>
        <i/>
        <sz val="10"/>
        <rFont val="Arial"/>
        <family val="2"/>
      </rPr>
      <t>[If More Than 1 Bond Fund - Total All Together]</t>
    </r>
  </si>
  <si>
    <t xml:space="preserve">     Principal</t>
  </si>
  <si>
    <t xml:space="preserve">     Interest</t>
  </si>
  <si>
    <r>
      <t xml:space="preserve">TOTAL AVAILABLE RESOURCES BEFORE PROPERTY TAXES </t>
    </r>
    <r>
      <rPr>
        <sz val="8"/>
        <rFont val="Arial"/>
        <family val="2"/>
      </rPr>
      <t>(Including Beginning Balances)</t>
    </r>
    <r>
      <rPr>
        <b/>
        <sz val="7"/>
        <rFont val="Arial"/>
        <family val="2"/>
      </rPr>
      <t xml:space="preserve">
</t>
    </r>
    <r>
      <rPr>
        <sz val="7"/>
        <rFont val="Arial"/>
        <family val="2"/>
      </rPr>
      <t>(Column 2)</t>
    </r>
  </si>
  <si>
    <r>
      <t>TOTAL
RESOURCES
AVAILABLE</t>
    </r>
    <r>
      <rPr>
        <b/>
        <sz val="7"/>
        <rFont val="Arial"/>
        <family val="2"/>
      </rPr>
      <t xml:space="preserve">
</t>
    </r>
    <r>
      <rPr>
        <sz val="7"/>
        <rFont val="Arial"/>
        <family val="2"/>
      </rPr>
      <t>(Col 2 + Col 3)</t>
    </r>
    <r>
      <rPr>
        <b/>
        <sz val="7"/>
        <rFont val="Arial"/>
        <family val="2"/>
      </rPr>
      <t xml:space="preserve">
</t>
    </r>
    <r>
      <rPr>
        <sz val="7"/>
        <rFont val="Arial"/>
        <family val="2"/>
      </rPr>
      <t>(Column 4)</t>
    </r>
  </si>
  <si>
    <t>Special
Building 
Fund</t>
  </si>
  <si>
    <r>
      <t xml:space="preserve">Bond
Fund(s)
</t>
    </r>
    <r>
      <rPr>
        <sz val="8"/>
        <rFont val="Arial"/>
        <family val="2"/>
      </rPr>
      <t xml:space="preserve">[Total Of </t>
    </r>
    <r>
      <rPr>
        <u/>
        <sz val="8"/>
        <rFont val="Arial"/>
        <family val="2"/>
      </rPr>
      <t xml:space="preserve">All
</t>
    </r>
    <r>
      <rPr>
        <sz val="8"/>
        <rFont val="Arial"/>
        <family val="2"/>
      </rPr>
      <t>Bond Funds]</t>
    </r>
  </si>
  <si>
    <t xml:space="preserve">County-District #  </t>
  </si>
  <si>
    <t>Line
No.</t>
  </si>
  <si>
    <t>Repairs to Infrastructure Damaged by a Natural Disaster:  (List repair)</t>
  </si>
  <si>
    <t>Schedule B - Exclusions From the Levy Limitation</t>
  </si>
  <si>
    <t>School Name:</t>
  </si>
  <si>
    <t>Exclusions:</t>
  </si>
  <si>
    <t>Special Building Fund projects commenced prior to April 1, 1996:</t>
  </si>
  <si>
    <t>Judgments not paid by liability insurance:</t>
  </si>
  <si>
    <t>Lease-purchase contracts approved prior to July 1, 1998:</t>
  </si>
  <si>
    <t>Schedule C - Levy Limit Calculation</t>
  </si>
  <si>
    <t xml:space="preserve">      does not include the property tax request attributable to the exclusion items, the levy (per this Schedule) may not reflect</t>
  </si>
  <si>
    <t xml:space="preserve">      the levy set by your County Board of Equalization.</t>
  </si>
  <si>
    <r>
      <t xml:space="preserve">General Fund
</t>
    </r>
    <r>
      <rPr>
        <sz val="7"/>
        <rFont val="Arial"/>
        <family val="2"/>
      </rPr>
      <t>(Column A)</t>
    </r>
  </si>
  <si>
    <r>
      <t xml:space="preserve">Bond Fund
</t>
    </r>
    <r>
      <rPr>
        <sz val="7"/>
        <rFont val="Arial"/>
        <family val="2"/>
      </rPr>
      <t>(Column B)</t>
    </r>
  </si>
  <si>
    <r>
      <t xml:space="preserve">Special
Building Fund
</t>
    </r>
    <r>
      <rPr>
        <sz val="7"/>
        <rFont val="Arial"/>
        <family val="2"/>
      </rPr>
      <t>(Column C)</t>
    </r>
  </si>
  <si>
    <t>Bonded indebtedness approved according to law and
secured by a levy on property:</t>
  </si>
  <si>
    <t xml:space="preserve">County-District # </t>
  </si>
  <si>
    <r>
      <t xml:space="preserve">NOTE:      </t>
    </r>
    <r>
      <rPr>
        <b/>
        <i/>
        <u/>
        <sz val="10"/>
        <rFont val="Arial"/>
        <family val="2"/>
      </rPr>
      <t>The sole purpose of this Schedule is to determine if the School District has met the levy limitation</t>
    </r>
    <r>
      <rPr>
        <b/>
        <i/>
        <sz val="10"/>
        <rFont val="Arial"/>
        <family val="2"/>
      </rPr>
      <t xml:space="preserve">.  This Schedule </t>
    </r>
  </si>
  <si>
    <r>
      <t xml:space="preserve">      is </t>
    </r>
    <r>
      <rPr>
        <b/>
        <i/>
        <u/>
        <sz val="10"/>
        <rFont val="Arial"/>
        <family val="2"/>
      </rPr>
      <t>not</t>
    </r>
    <r>
      <rPr>
        <b/>
        <i/>
        <sz val="10"/>
        <rFont val="Arial"/>
        <family val="2"/>
      </rPr>
      <t xml:space="preserve"> provided for levy setting purposes.  Please note that because the property tax request (per this Schedule)</t>
    </r>
  </si>
  <si>
    <r>
      <t xml:space="preserve">NECESSARY
CASH RESERVE
</t>
    </r>
    <r>
      <rPr>
        <sz val="7"/>
        <rFont val="Arial"/>
        <family val="2"/>
      </rPr>
      <t>(Column 8)</t>
    </r>
  </si>
  <si>
    <r>
      <t xml:space="preserve">TOTAL REQUIREMENTS
</t>
    </r>
    <r>
      <rPr>
        <sz val="8"/>
        <rFont val="Arial"/>
        <family val="2"/>
      </rPr>
      <t>(Col 7 + Col 8)</t>
    </r>
    <r>
      <rPr>
        <b/>
        <sz val="8"/>
        <rFont val="Arial"/>
        <family val="2"/>
      </rPr>
      <t xml:space="preserve">
</t>
    </r>
    <r>
      <rPr>
        <sz val="7"/>
        <rFont val="Arial"/>
        <family val="2"/>
      </rPr>
      <t>(Column 9)</t>
    </r>
  </si>
  <si>
    <t>NOTICE OF BUDGET HEARING AND BUDGET SUMMARY</t>
  </si>
  <si>
    <t>State of Nebraska</t>
  </si>
  <si>
    <t>Statement of Publication</t>
  </si>
  <si>
    <t>Clerk/Secretary</t>
  </si>
  <si>
    <t>Actual
Disbursements &amp; Transfers</t>
  </si>
  <si>
    <t>Actual/Estimated
Disbursements &amp;
Transfers</t>
  </si>
  <si>
    <t>Budgeted
Disbursements &amp; Transfers</t>
  </si>
  <si>
    <t>Total</t>
  </si>
  <si>
    <t xml:space="preserve">FUNDS
</t>
  </si>
  <si>
    <t>TOTALS</t>
  </si>
  <si>
    <t xml:space="preserve"> BUDGET STATEMENT AND CERTIFICATION OF TAX</t>
  </si>
  <si>
    <t>GENERAL FUND</t>
  </si>
  <si>
    <t>DISBURSEMENTS &amp; TRANSFERS</t>
  </si>
  <si>
    <t>All Instruction</t>
  </si>
  <si>
    <t>1100/1200</t>
  </si>
  <si>
    <t>Support Services - Pupils</t>
  </si>
  <si>
    <t>Support Services - Staff</t>
  </si>
  <si>
    <t>Board of Education</t>
  </si>
  <si>
    <t>Executive Administration Services</t>
  </si>
  <si>
    <t>Office of the Principal</t>
  </si>
  <si>
    <t>General Administration - Business Services</t>
  </si>
  <si>
    <t>Vehicle Acquisition &amp; Maintenance</t>
  </si>
  <si>
    <t>Maintenance and Operation of Building(s) &amp; Site(s)</t>
  </si>
  <si>
    <t>Community Services</t>
  </si>
  <si>
    <t>State Categorical Programs</t>
  </si>
  <si>
    <t>Debt Services</t>
  </si>
  <si>
    <t>Summer School</t>
  </si>
  <si>
    <t>Adult Education</t>
  </si>
  <si>
    <t>Transfers to __________________________  Fund</t>
  </si>
  <si>
    <t>Interfund Loan/Repayment to ______________ Fund</t>
  </si>
  <si>
    <t>Total Disbursements &amp; Transfers (Including SPED)</t>
  </si>
  <si>
    <t>Total Special Education Disbursements</t>
  </si>
  <si>
    <t>Total Non-Special Education Disbursements &amp; Transfers</t>
  </si>
  <si>
    <t>TOTAL BUDGET OF DISBURSEMENTS &amp; TRANSFERS (Including SPED)</t>
  </si>
  <si>
    <t>NECESSARY CASH RESERVE</t>
  </si>
  <si>
    <t>TOTAL REQUIREMENTS</t>
  </si>
  <si>
    <t>Page 4</t>
  </si>
  <si>
    <t>Cash Balance, 9-1</t>
  </si>
  <si>
    <t>Investments, 9-1</t>
  </si>
  <si>
    <t>County Treasurer's Balance, 9-1</t>
  </si>
  <si>
    <t>Total Beginning Balance</t>
  </si>
  <si>
    <t>LOCAL SOURCES</t>
  </si>
  <si>
    <t>Carline Tax</t>
  </si>
  <si>
    <t>Public Power District Sales Tax</t>
  </si>
  <si>
    <t>Motor Vehicle Taxes</t>
  </si>
  <si>
    <t>Tuition Received from Other Districts</t>
  </si>
  <si>
    <t>1210/30</t>
  </si>
  <si>
    <t>Tuition Received from Individuals</t>
  </si>
  <si>
    <t>1220/40</t>
  </si>
  <si>
    <t>Other Tuition</t>
  </si>
  <si>
    <t>1250/60/70</t>
  </si>
  <si>
    <t>Transportation Received from Other Districts</t>
  </si>
  <si>
    <t>1310/30</t>
  </si>
  <si>
    <t>Transportation Received from Individuals</t>
  </si>
  <si>
    <t>1320/40</t>
  </si>
  <si>
    <t>Interest</t>
  </si>
  <si>
    <t>Local License Fees/Court Fines</t>
  </si>
  <si>
    <t>1610/20</t>
  </si>
  <si>
    <t>Community Service Activities</t>
  </si>
  <si>
    <t>Other Local Receipts</t>
  </si>
  <si>
    <t>1910/20/90</t>
  </si>
  <si>
    <t>COUNTY AND ESU SOURCES</t>
  </si>
  <si>
    <t>Fines and License Fees</t>
  </si>
  <si>
    <t>Other County Sources</t>
  </si>
  <si>
    <t>ESU Receipts</t>
  </si>
  <si>
    <t>STATE SOURCES</t>
  </si>
  <si>
    <t>Special Education Programs</t>
  </si>
  <si>
    <t>Special Education Transportation</t>
  </si>
  <si>
    <t>Homestead Exemption</t>
  </si>
  <si>
    <t>Payments for High Ability Learners</t>
  </si>
  <si>
    <t>Payments for Wards of the State or Court</t>
  </si>
  <si>
    <t>3160/61</t>
  </si>
  <si>
    <t>Pro-Rate Motor Vehicles</t>
  </si>
  <si>
    <t>Other State Appropriations</t>
  </si>
  <si>
    <t>3145/55/
65/75/85</t>
  </si>
  <si>
    <t>State Apportionment</t>
  </si>
  <si>
    <t>In-Lieu-of School Land Tax</t>
  </si>
  <si>
    <t>Other State Receipts</t>
  </si>
  <si>
    <t>FEDERAL SOURCES</t>
  </si>
  <si>
    <t>Title VI-B, Birth to Age 5 Special Education</t>
  </si>
  <si>
    <t>Medicaid in Public Schools</t>
  </si>
  <si>
    <t>Medicaid Administrative Activities in Public Schools</t>
  </si>
  <si>
    <t>Title 8 (Impact Aid)</t>
  </si>
  <si>
    <t>Other Federal Non-Categorical Receipts</t>
  </si>
  <si>
    <t>Vocational Education (Carl Perkins)</t>
  </si>
  <si>
    <t>Grants from Corporations &amp; Other Private Interests</t>
  </si>
  <si>
    <t>NON-REVENUE SOURCES</t>
  </si>
  <si>
    <t>Tax Anticipation Notes</t>
  </si>
  <si>
    <t>Long Term Loans</t>
  </si>
  <si>
    <t>Insurance Adjustments</t>
  </si>
  <si>
    <t>Sale of Property</t>
  </si>
  <si>
    <t>Transfers from _______________________ Fund</t>
  </si>
  <si>
    <t>Non-Resident High School Tuition Funds</t>
  </si>
  <si>
    <t>Other Non-Revenue Receipts</t>
  </si>
  <si>
    <t>Interfund Loan/Repayment From ___________ Fund</t>
  </si>
  <si>
    <t>Total Available Resources Before Property Taxes</t>
  </si>
  <si>
    <t>Personal and Real Property Taxes</t>
  </si>
  <si>
    <t>TOTAL RESOURCES AVAILABLE</t>
  </si>
  <si>
    <t>Less: Disbursements &amp; Transfers</t>
  </si>
  <si>
    <t>BALANCE FORWARD</t>
  </si>
  <si>
    <t>PROPERTY TAX RECAP</t>
  </si>
  <si>
    <t>4.  Total Personal and Real Property Tax Requirement</t>
  </si>
  <si>
    <t>DEPRECIATION FUND</t>
  </si>
  <si>
    <t>Re-Appropriated Funds</t>
  </si>
  <si>
    <t>Transfers to General Fund</t>
  </si>
  <si>
    <t>Total Disbursements &amp; Transfers</t>
  </si>
  <si>
    <t>TOTAL BUDGET OF DISBURSEMENTS &amp; TRANSFERS</t>
  </si>
  <si>
    <t>Transfers from General Fund</t>
  </si>
  <si>
    <t>Less:  Disbursements &amp; Transfers</t>
  </si>
  <si>
    <t>NOTE:  To present a balanced budget, TOTAL RESOURCES AVAILABLE on line 27 must agree with TOTAL REQUIREMENTS on line 14 in the Adopted Column.</t>
  </si>
  <si>
    <t>Budget Form - SD</t>
  </si>
  <si>
    <t>EMPLOYEE BENEFIT FUND</t>
  </si>
  <si>
    <t>Note:  To present a balanced budget, TOTAL RESOURCES AVAILABLE on line 28 must agree with TOTAL REQUIREMENTS on line 15 in the Adopted Column.</t>
  </si>
  <si>
    <t>CONTINGENCY FUND</t>
  </si>
  <si>
    <t>Legal Services</t>
  </si>
  <si>
    <t>Judgments/Settlements</t>
  </si>
  <si>
    <t>x .05 =</t>
  </si>
  <si>
    <t>(Total Budget of Disbursements &amp; Transfers-General Fund)</t>
  </si>
  <si>
    <t>Note:  To present a balanced budget, TOTAL RESOURCES AVAILABLE on line 21 must agree with TOTAL REQUIREMENTS on line 10 in the Adopted Column.</t>
  </si>
  <si>
    <t>ACTIVITIES FUND</t>
  </si>
  <si>
    <t>Activities Receipts</t>
  </si>
  <si>
    <t>NOTE:  To present a balanced budget, TOTAL RESOURCES AVAILABLE on line 28 must agree with TOTAL REQUIREMENTS on line 15 in the Adopted Column.</t>
  </si>
  <si>
    <t>SCHOOL LUNCH FUND</t>
  </si>
  <si>
    <t>Salaries</t>
  </si>
  <si>
    <t>Employee Benefits</t>
  </si>
  <si>
    <t>Purchased Services</t>
  </si>
  <si>
    <t>Supplies &amp; Materials (Excluding Food)</t>
  </si>
  <si>
    <t>Food</t>
  </si>
  <si>
    <t>Capital Outlay (New &amp; Replacement)</t>
  </si>
  <si>
    <t>Sale of Lunches/Milk</t>
  </si>
  <si>
    <t>State Reimbursement</t>
  </si>
  <si>
    <t>Federal Reimbursement</t>
  </si>
  <si>
    <t>NOTE:  To present a balanced budget, TOTAL RESOURCES AVAILABLE on line 33 must agree with TOTAL REQUIREMENTS on line 15 in the Adopted Column.</t>
  </si>
  <si>
    <t>Page 14</t>
  </si>
  <si>
    <t>BOND FUND</t>
  </si>
  <si>
    <t>Bond - Refunded</t>
  </si>
  <si>
    <t>Bond - Interest</t>
  </si>
  <si>
    <t>Interfund Loan/Repayment To _____________ Fund</t>
  </si>
  <si>
    <t>County Treasurers Balance, 9-1</t>
  </si>
  <si>
    <t>Pro-Rate Motor Vehicle</t>
  </si>
  <si>
    <t>In-Lieu-Of School Land Tax</t>
  </si>
  <si>
    <t>Sales of Bonds (Re-funding)</t>
  </si>
  <si>
    <t>1.  Tax From Line 33</t>
  </si>
  <si>
    <t>3.  Delinquent Tax Allowance (If over 5% of line 33, see instructions.)</t>
  </si>
  <si>
    <t>4.  Total Personal and Real Property Tax Requirement.</t>
  </si>
  <si>
    <t>Note:  To present a balanced budget, TOTAL RESOURCES AVAILABLE on line 34 must agree with TOTAL REQUIREMENTS on line 11 in the Adopted Column.</t>
  </si>
  <si>
    <t>The district officers of any school district in Nebraska shall have power, on the terms and conditions set forth in sections 10-702</t>
  </si>
  <si>
    <t>to 10-716, to issue the bonds of the district for the purpose of (1) purchasing a site for and erecting thereon a schoolhouse or</t>
  </si>
  <si>
    <t>schoolhouses or a teacherage or teacherages, or for such purchase or erection, or purchasing an existing building or buildings</t>
  </si>
  <si>
    <t>for use as a schoolhouse or schoolhouses, including the site or sites upon which such building or buildings are located, and</t>
  </si>
  <si>
    <t>furnishing the same, in such district, (2) retiring registered warrants, and (3) paying for additions to or repairs for a schoolhouse</t>
  </si>
  <si>
    <t>or schoolhouses or a teacherage or teacherages.</t>
  </si>
  <si>
    <t>Fiscal Year</t>
  </si>
  <si>
    <t>Principal</t>
  </si>
  <si>
    <t>Total
All Years</t>
  </si>
  <si>
    <t>SPECIAL BUILDING FUND</t>
  </si>
  <si>
    <t>Capital Outlay (New Only)</t>
  </si>
  <si>
    <t>Site Acquisition &amp; Improvements</t>
  </si>
  <si>
    <t>Building Acquisition &amp; Improvement</t>
  </si>
  <si>
    <t>Loan Repayment</t>
  </si>
  <si>
    <t>610/620</t>
  </si>
  <si>
    <t>Carlline Tax</t>
  </si>
  <si>
    <t>Total Federal Receipts</t>
  </si>
  <si>
    <t>Sale of Bonds</t>
  </si>
  <si>
    <t>1.  Tax From Line 37</t>
  </si>
  <si>
    <t>3.  Delinquent Tax Allowance  (If over 5% of Line 37, see instructions.)</t>
  </si>
  <si>
    <t>Note:  To present a balanced budget, TOTAL RESOURCES AVAILABLE on line 38 must agree with TOTAL REQUIREMENTS on line 12 in the Adopted Column.</t>
  </si>
  <si>
    <t>Building &amp; Site Improvement</t>
  </si>
  <si>
    <t xml:space="preserve">  LOCAL SOURCES</t>
  </si>
  <si>
    <t xml:space="preserve">  STATE SOURCES</t>
  </si>
  <si>
    <t>3.  Delinquent Tax Allowance  (If over 5% of line 33, see instructions.)</t>
  </si>
  <si>
    <t>Page 12</t>
  </si>
  <si>
    <t>COOPERATIVE FUND</t>
  </si>
  <si>
    <t>DISBURSEMENTS</t>
  </si>
  <si>
    <t>Federal Programs</t>
  </si>
  <si>
    <t>Total Disbursements</t>
  </si>
  <si>
    <t>TOTAL BUDGET OF DISBURSEMENTS</t>
  </si>
  <si>
    <t>Tuition Received from Districts</t>
  </si>
  <si>
    <t>State Non-Categorical Programs</t>
  </si>
  <si>
    <t>Less:  Disbursements</t>
  </si>
  <si>
    <t>NOTE:  Pages should only be filled out by the school acting as the fiscal agent for the Cooperative.  All schools show payment for services in the General Fund.</t>
  </si>
  <si>
    <t>Note:  To present a balanced budget, TOTAL RESOURCES AVAILABLE on line 34 must agree with TOTAL REQUIREMENTS on line 17 in the Adopted Column.</t>
  </si>
  <si>
    <t>Page 16</t>
  </si>
  <si>
    <t>Page 7</t>
  </si>
  <si>
    <r>
      <t>County-District #</t>
    </r>
    <r>
      <rPr>
        <sz val="8"/>
        <rFont val="Arial"/>
        <family val="2"/>
      </rPr>
      <t xml:space="preserve">  </t>
    </r>
  </si>
  <si>
    <t>County-District #:</t>
  </si>
  <si>
    <t>Name of School:</t>
  </si>
  <si>
    <t>Name of County:</t>
  </si>
  <si>
    <t>Class:</t>
  </si>
  <si>
    <t>Last Date of Fiscal Year (i.e. June 30):</t>
  </si>
  <si>
    <t>Hearing Held On:</t>
  </si>
  <si>
    <t>USEFUL INFORMATION</t>
  </si>
  <si>
    <t xml:space="preserve">  The Basic Data Input Area is designed to help common information flow throughout the Budget Form.</t>
  </si>
  <si>
    <t>Cover Page - Page 1</t>
  </si>
  <si>
    <t xml:space="preserve">  Beginning Balances.  We have built into the spreadsheet a comparison between these two numbers.</t>
  </si>
  <si>
    <t xml:space="preserve">  balance forward.</t>
  </si>
  <si>
    <t>Moving From Page to Page:</t>
  </si>
  <si>
    <t xml:space="preserve">  There are several ways to move around your budget form.  You can hold down the CTRL and hit either </t>
  </si>
  <si>
    <t xml:space="preserve">  Page Down (Moves you ahead a sheet) or Page Up (Moves you to previous sheet).</t>
  </si>
  <si>
    <t>I Want to See Descriptions on Left When Inputting Numbers in Budget Column:</t>
  </si>
  <si>
    <t>The Cell Is Locked:</t>
  </si>
  <si>
    <t xml:space="preserve">  UNDER NO CIRCUMSTANCES WILL PASSWORDS BE GIVEN OUT.  Either the cell is locked because</t>
  </si>
  <si>
    <t xml:space="preserve">  it contains a formula or you are trying to input information in the wrong cell.</t>
  </si>
  <si>
    <t>You Note Any Errors Or Have Any Problems:</t>
  </si>
  <si>
    <t xml:space="preserve">  We have tested this spreadsheet through various methods to help identify any problem areas and to ensure</t>
  </si>
  <si>
    <t xml:space="preserve">  formulas are correct.  However, we cannot account for all the variables that occur with each individual budget.</t>
  </si>
  <si>
    <t xml:space="preserve">  If you feel there is an error in a formula please contact us immediately so we can go over the problem(s) </t>
  </si>
  <si>
    <t xml:space="preserve">  and if necessary correct the situation.</t>
  </si>
  <si>
    <t xml:space="preserve">  All of your comments or ideas to better the budget form are taken into consideration.  Please feel free</t>
  </si>
  <si>
    <t xml:space="preserve">  process and wish to make any improvements that would make the spreadsheet more user friendly.</t>
  </si>
  <si>
    <r>
      <t xml:space="preserve">  If these two numbers </t>
    </r>
    <r>
      <rPr>
        <b/>
        <sz val="10"/>
        <rFont val="Arial"/>
        <family val="2"/>
      </rPr>
      <t>do not agree</t>
    </r>
    <r>
      <rPr>
        <sz val="10"/>
        <rFont val="Arial"/>
      </rPr>
      <t xml:space="preserve"> a statement will appear indicating it must equal prior year</t>
    </r>
  </si>
  <si>
    <r>
      <t xml:space="preserve">Worksheet Pages - </t>
    </r>
    <r>
      <rPr>
        <b/>
        <i/>
        <sz val="10"/>
        <color indexed="12"/>
        <rFont val="Arial"/>
        <family val="2"/>
      </rPr>
      <t>FOR YOUR USE ONLY</t>
    </r>
    <r>
      <rPr>
        <b/>
        <sz val="10"/>
        <color indexed="10"/>
        <rFont val="Arial"/>
        <family val="2"/>
      </rPr>
      <t xml:space="preserve"> - </t>
    </r>
    <r>
      <rPr>
        <b/>
        <u/>
        <sz val="10"/>
        <color indexed="10"/>
        <rFont val="Arial"/>
        <family val="2"/>
      </rPr>
      <t>NOT TO BE SUBMITTED TO THE STATE</t>
    </r>
  </si>
  <si>
    <r>
      <t xml:space="preserve">  to </t>
    </r>
    <r>
      <rPr>
        <sz val="10"/>
        <color indexed="12"/>
        <rFont val="Arial"/>
        <family val="2"/>
      </rPr>
      <t xml:space="preserve">contact us at (402) 471-2111 </t>
    </r>
    <r>
      <rPr>
        <sz val="10"/>
        <rFont val="Arial"/>
      </rPr>
      <t>with these items.  We make this available to you to HELP in the budget</t>
    </r>
  </si>
  <si>
    <t xml:space="preserve">  your use; however, you do not have to use them.  For more information about the worksheets, see </t>
  </si>
  <si>
    <t xml:space="preserve">  whatever rows are above your active cell and also whatever columns are to the left of your active cell.</t>
  </si>
  <si>
    <t xml:space="preserve">  By choosing the option again it will turn the option off.</t>
  </si>
  <si>
    <t xml:space="preserve">  </t>
  </si>
  <si>
    <t xml:space="preserve">  The County Treasurer's Commission is a calculation, if you wish to alter the County Treasurer's </t>
  </si>
  <si>
    <t xml:space="preserve">  Commission amount to round to a whole number or for a similar reason you may over-write the formula.</t>
  </si>
  <si>
    <r>
      <t xml:space="preserve">  A complete and accurate budget should have the prior year Balance Forward </t>
    </r>
    <r>
      <rPr>
        <b/>
        <sz val="10"/>
        <rFont val="Arial"/>
        <family val="2"/>
      </rPr>
      <t>equal</t>
    </r>
    <r>
      <rPr>
        <sz val="10"/>
        <rFont val="Arial"/>
      </rPr>
      <t xml:space="preserve"> Total of </t>
    </r>
  </si>
  <si>
    <t xml:space="preserve">  The Total Property Tax Requirement is carried forward from Page 2; however, you will need to input</t>
  </si>
  <si>
    <t xml:space="preserve">  Outstanding Bonded Indebtedness - if you complete the worksheet pages this will fill in automatically.</t>
  </si>
  <si>
    <t xml:space="preserve">  how much of that tax request is for Principal and Interest on Bonds.</t>
  </si>
  <si>
    <t xml:space="preserve">  The last 15 sheets of this file are worksheet (individual fund) pages.  These pages are provided for </t>
  </si>
  <si>
    <t xml:space="preserve">  We have also built in a comparison between the Total Requirement and Total Resources Available.</t>
  </si>
  <si>
    <t xml:space="preserve">  "Budget Not Balanced".</t>
  </si>
  <si>
    <t>2100/2150</t>
  </si>
  <si>
    <r>
      <t>Total Exclusions before 1% County Treasurer's Commission</t>
    </r>
    <r>
      <rPr>
        <b/>
        <sz val="8"/>
        <rFont val="Arial"/>
        <family val="2"/>
      </rPr>
      <t xml:space="preserve">
</t>
    </r>
    <r>
      <rPr>
        <sz val="7"/>
        <rFont val="Arial"/>
        <family val="2"/>
      </rPr>
      <t>(Lines 4 through 24)</t>
    </r>
  </si>
  <si>
    <r>
      <t xml:space="preserve">1% County Treasurer's Commission on Exclusions </t>
    </r>
    <r>
      <rPr>
        <sz val="7"/>
        <rFont val="Arial"/>
        <family val="2"/>
      </rPr>
      <t>(.01 X  Line 25)</t>
    </r>
  </si>
  <si>
    <t>Total Exclusions (Line 25 + Line 26)</t>
  </si>
  <si>
    <t>Total Personal and Real Property Tax Requirement Subject to the Levy Limitation (Line 1 minus Line 27)</t>
  </si>
  <si>
    <t>[From General Fund (Page 1 of 3) Line 33]</t>
  </si>
  <si>
    <t>Total Personal and Real Property Taxes
(From Page 2, Property Tax Recap, Line D)</t>
  </si>
  <si>
    <r>
      <t xml:space="preserve">  </t>
    </r>
    <r>
      <rPr>
        <b/>
        <i/>
        <u/>
        <sz val="10"/>
        <rFont val="Times New Roman"/>
        <family val="1"/>
      </rPr>
      <t>automatically for you.</t>
    </r>
  </si>
  <si>
    <t xml:space="preserve">Day of month:  </t>
  </si>
  <si>
    <t xml:space="preserve">Month:  </t>
  </si>
  <si>
    <t xml:space="preserve">Year:  </t>
  </si>
  <si>
    <t xml:space="preserve">Time:  </t>
  </si>
  <si>
    <t xml:space="preserve">A.M. or P.M.:  </t>
  </si>
  <si>
    <t xml:space="preserve">Location of Hearing:  </t>
  </si>
  <si>
    <t xml:space="preserve">     Total Outstanding Bonded Indebtedness</t>
  </si>
  <si>
    <t xml:space="preserve">Total Personal and
Real Property Tax
Requirement
For Bonds
</t>
  </si>
  <si>
    <t>Total Personal and
Real Property Tax
Requirement
for ALL Other</t>
  </si>
  <si>
    <t>Bond - Principal</t>
  </si>
  <si>
    <t xml:space="preserve"> NO</t>
  </si>
  <si>
    <t xml:space="preserve"> YES</t>
  </si>
  <si>
    <t>Qualified Capital Purpose Undertaking Fund</t>
  </si>
  <si>
    <r>
      <t xml:space="preserve">  the Budget Guidelines.  </t>
    </r>
    <r>
      <rPr>
        <b/>
        <i/>
        <u/>
        <sz val="10"/>
        <rFont val="Times New Roman"/>
        <family val="1"/>
      </rPr>
      <t>If you do utilize the Worksheet Pages, Pages 2 through 4 will be completed</t>
    </r>
    <r>
      <rPr>
        <b/>
        <i/>
        <sz val="10"/>
        <rFont val="Times New Roman"/>
        <family val="1"/>
      </rPr>
      <t xml:space="preserve"> </t>
    </r>
  </si>
  <si>
    <t>Budget Form - NBH-School District</t>
  </si>
  <si>
    <t>STUDENT FEE FUND</t>
  </si>
  <si>
    <t>Extracurricular Activities Fees</t>
  </si>
  <si>
    <t>Postsecondary Education Fees</t>
  </si>
  <si>
    <t>BEGINNING BALANCES &amp; RECEIPTS</t>
  </si>
  <si>
    <t>Function
Number</t>
  </si>
  <si>
    <t>BEGINNING BALANCES, RECEIPTS, &amp; TRANSFERS</t>
  </si>
  <si>
    <t>(Column 3,  Line 9 may not exceed this amount)</t>
  </si>
  <si>
    <t>Necessary
Cash
Reserve
(4)</t>
  </si>
  <si>
    <t>Total Available Resources
Before Property
Taxes
(5)</t>
  </si>
  <si>
    <t>Fee and
Delinquent
Tax Allowance
(6)</t>
  </si>
  <si>
    <t>Personal and
Real Property
Tax Requirement
(7)</t>
  </si>
  <si>
    <r>
      <t>Qualified Capital Purpose Undertaking Fund</t>
    </r>
    <r>
      <rPr>
        <sz val="7"/>
        <rFont val="Arial"/>
        <family val="2"/>
      </rPr>
      <t xml:space="preserve">
(Column D)</t>
    </r>
  </si>
  <si>
    <t>Voluntary termination agreements with certificated employees:</t>
  </si>
  <si>
    <t>MOTOR VEHICLE TAXES</t>
  </si>
  <si>
    <t>CERTIFIED STATE AID</t>
  </si>
  <si>
    <t>Source
Number</t>
  </si>
  <si>
    <t>Object/
Source
Number</t>
  </si>
  <si>
    <t>Function/
Source
Number</t>
  </si>
  <si>
    <t>Summer or Night School Fees</t>
  </si>
  <si>
    <t>Title I  (Includes NCLB Title I)</t>
  </si>
  <si>
    <t>Innovation Education Program Strategies (Includes NCLB Title V)</t>
  </si>
  <si>
    <t>Other Federal Categorical Receipts  ((Includes all other NCLB Programs)</t>
  </si>
  <si>
    <t>Notice of Special Hearing To Set Final Tax Request</t>
  </si>
  <si>
    <t>Fund</t>
  </si>
  <si>
    <t>QUALIFIED CAPITAL PURPOSE UNDERTAKING FUND</t>
  </si>
  <si>
    <t xml:space="preserve">School districts also have the ability to issue bonds as set forth in State Statute Section 79-10,110 for the purpose of paying </t>
  </si>
  <si>
    <t xml:space="preserve">amounts necessary for the abatement of environmental hazards, accessibility barrier elimination, or modifications for life </t>
  </si>
  <si>
    <t>safety code violations, indoor air quality, or mold abatement and prevention.</t>
  </si>
  <si>
    <t xml:space="preserve">  (Include Bond fund(s) and Qualified Capital Purpose Undertaking Fund)</t>
  </si>
  <si>
    <t>(Include Bond Fund(s) and Qualified Capital Purpose Undertaking Fund)</t>
  </si>
  <si>
    <t>Qualified Capital Purpose Undertaking</t>
  </si>
  <si>
    <t>Student Fee</t>
  </si>
  <si>
    <t>Qualified Capital
Purpose Undertaking</t>
  </si>
  <si>
    <r>
      <t xml:space="preserve">District Assessed
Valuation
</t>
    </r>
    <r>
      <rPr>
        <b/>
        <sz val="7"/>
        <rFont val="Arial"/>
        <family val="2"/>
      </rPr>
      <t>(Column B)</t>
    </r>
  </si>
  <si>
    <t>Bond Fund(s)  K - 8</t>
  </si>
  <si>
    <t>Bond Fund(s)  9 - 12</t>
  </si>
  <si>
    <t>Qualified Capital Purpose
Undertaking Fund  K - 8</t>
  </si>
  <si>
    <t>Qualified Capital Purpose
Undertaking Fund  9 - 12</t>
  </si>
  <si>
    <t>1210/15/30</t>
  </si>
  <si>
    <t>Cash Balance from Dissolved/Merged Districts</t>
  </si>
  <si>
    <t>Note:  To present a balanced budget, TOTAL RESOURCES AVAILABLE on line 104 must agree with TOTAL REQUIREMENTS on line 35 in the Adopted Column.</t>
  </si>
  <si>
    <t>Bond Fund</t>
  </si>
  <si>
    <t>Bond Fund _____________</t>
  </si>
  <si>
    <r>
      <t xml:space="preserve">NOTE:  This Schedule is </t>
    </r>
    <r>
      <rPr>
        <b/>
        <i/>
        <u/>
        <sz val="9"/>
        <rFont val="Arial"/>
        <family val="2"/>
      </rPr>
      <t>not</t>
    </r>
    <r>
      <rPr>
        <b/>
        <i/>
        <sz val="9"/>
        <rFont val="Arial"/>
        <family val="2"/>
      </rPr>
      <t xml:space="preserve"> provided for levy setting purposes.</t>
    </r>
    <r>
      <rPr>
        <b/>
        <sz val="9"/>
        <rFont val="Arial"/>
        <family val="2"/>
      </rPr>
      <t/>
    </r>
  </si>
  <si>
    <r>
      <t xml:space="preserve">Levy Subject to Limitation
</t>
    </r>
    <r>
      <rPr>
        <sz val="7"/>
        <rFont val="Arial"/>
        <family val="2"/>
      </rPr>
      <t>[(Column A / Column B) x 100]</t>
    </r>
    <r>
      <rPr>
        <sz val="8"/>
        <rFont val="Arial"/>
        <family val="2"/>
      </rPr>
      <t xml:space="preserve">
</t>
    </r>
    <r>
      <rPr>
        <b/>
        <sz val="7"/>
        <rFont val="Arial"/>
        <family val="2"/>
      </rPr>
      <t>(Column C)</t>
    </r>
  </si>
  <si>
    <t>Bond Fund K-8</t>
  </si>
  <si>
    <t>Bond Fund 9-12</t>
  </si>
  <si>
    <t>Bond Fund ______________________________</t>
  </si>
  <si>
    <t>Qualified Capital Purpose Undertaking Fund K-8</t>
  </si>
  <si>
    <t>Qualified Capital Purpose Undertaking Fund 9-12</t>
  </si>
  <si>
    <r>
      <t xml:space="preserve">      </t>
    </r>
    <r>
      <rPr>
        <sz val="10"/>
        <rFont val="Arial"/>
      </rPr>
      <t>you are in violation of the levy lid.  The school district must reduce property taxes to meet the levy limitation.</t>
    </r>
  </si>
  <si>
    <t>Special Hearing to Set Final Tax Request Held On:</t>
  </si>
  <si>
    <t>1.  Tax from Line 103</t>
  </si>
  <si>
    <t>3.  Delinquent Tax Allowance (If over 5% of line 103, see instructions.)</t>
  </si>
  <si>
    <t>Distance Education Courses</t>
  </si>
  <si>
    <t>All Instruction Except Special Education Instructional Programs</t>
  </si>
  <si>
    <t>Special Education Instructional Programs</t>
  </si>
  <si>
    <t>Regular Pupil Transportation</t>
  </si>
  <si>
    <t>School Age Special Education Pupil Transportation</t>
  </si>
  <si>
    <t>4800/4900</t>
  </si>
  <si>
    <t>Note to MAC Users:</t>
  </si>
  <si>
    <t>You can use a MAC to input information but there have been issues noted in printing from the MAC.</t>
  </si>
  <si>
    <t>SCHEDULE A GENERAL FUND LID EXCLUSIONS</t>
  </si>
  <si>
    <r>
      <t xml:space="preserve">Total Repairs to Infrastructure Damaged by a Natural Disaster </t>
    </r>
    <r>
      <rPr>
        <sz val="8"/>
        <rFont val="Arial"/>
        <family val="2"/>
      </rPr>
      <t>(Lines 1 through 8)</t>
    </r>
  </si>
  <si>
    <r>
      <t>Judgments:</t>
    </r>
    <r>
      <rPr>
        <sz val="10"/>
        <rFont val="Arial"/>
      </rPr>
      <t xml:space="preserve">  (List the types of judgments obtained against your School District to the extent such judgment is not paid by liability insurance)</t>
    </r>
  </si>
  <si>
    <r>
      <t xml:space="preserve">Total Judgments </t>
    </r>
    <r>
      <rPr>
        <sz val="8"/>
        <rFont val="Arial"/>
        <family val="2"/>
      </rPr>
      <t>(Lines 11 through 16)</t>
    </r>
  </si>
  <si>
    <t xml:space="preserve">    Bond Principal *</t>
  </si>
  <si>
    <t xml:space="preserve">    Bond Interest *</t>
  </si>
  <si>
    <t>*</t>
  </si>
  <si>
    <t>Taxes levied by a school district on or after April 2, 2008, for the payment of the principal of, premium of, or interest on such a general obligation bond of such school district and the payment of all costs associated with membership in a risk management pool shall be subject to the levy limit.</t>
  </si>
  <si>
    <r>
      <t xml:space="preserve">District Property Tax
Request LESS Exclusions
</t>
    </r>
    <r>
      <rPr>
        <sz val="8"/>
        <color indexed="10"/>
        <rFont val="Arial"/>
        <family val="2"/>
      </rPr>
      <t>(Should agree to Line 28
of Schedule B)</t>
    </r>
    <r>
      <rPr>
        <sz val="8"/>
        <rFont val="Arial"/>
        <family val="2"/>
      </rPr>
      <t xml:space="preserve">
</t>
    </r>
    <r>
      <rPr>
        <b/>
        <sz val="7"/>
        <rFont val="Arial"/>
        <family val="2"/>
      </rPr>
      <t>(Column A)</t>
    </r>
  </si>
  <si>
    <t xml:space="preserve">     has been met.  </t>
  </si>
  <si>
    <t>E-Mail Address:</t>
  </si>
  <si>
    <r>
      <t xml:space="preserve">Total General Fund Lid Exclusions - To LC-2 Form </t>
    </r>
    <r>
      <rPr>
        <sz val="8"/>
        <rFont val="Arial"/>
        <family val="2"/>
      </rPr>
      <t>(Line 9 + Line 17 + Line 18 + Line 19 + Line 20)</t>
    </r>
  </si>
  <si>
    <t>The only solution that is known is to print via a PC.</t>
  </si>
  <si>
    <r>
      <t xml:space="preserve">  These pages are currently completed with formulas which pull from the Worksheet Pages.  </t>
    </r>
    <r>
      <rPr>
        <b/>
        <u/>
        <sz val="10"/>
        <rFont val="Arial"/>
        <family val="2"/>
      </rPr>
      <t xml:space="preserve">If you </t>
    </r>
  </si>
  <si>
    <r>
      <rPr>
        <b/>
        <sz val="10"/>
        <rFont val="Arial"/>
        <family val="2"/>
      </rPr>
      <t xml:space="preserve">   </t>
    </r>
    <r>
      <rPr>
        <b/>
        <u/>
        <sz val="10"/>
        <rFont val="Arial"/>
        <family val="2"/>
      </rPr>
      <t>utilize the Worksheet Pages, Pages 2 through 4 will be completed automatically for you.</t>
    </r>
    <r>
      <rPr>
        <sz val="10"/>
        <rFont val="Arial"/>
      </rPr>
      <t xml:space="preserve">  If you do</t>
    </r>
  </si>
  <si>
    <t xml:space="preserve">  not wish to utilize the worksheet pages you can simply type in your numbers on Pages 2 through 4.</t>
  </si>
  <si>
    <t xml:space="preserve">  The only cells with formulas that cannot be over-written are those that provide an essential calculation</t>
  </si>
  <si>
    <t xml:space="preserve">  (example - Total Resources Available).</t>
  </si>
  <si>
    <r>
      <t xml:space="preserve">Pages 2 through 4 </t>
    </r>
    <r>
      <rPr>
        <b/>
        <sz val="10"/>
        <rFont val="Arial"/>
        <family val="2"/>
      </rPr>
      <t>(If you utilize the Worksheet Pages - Begin Inputting on Worksheet Pages)</t>
    </r>
  </si>
  <si>
    <t>NOTE:  Total Disbursements and Transfers (Column 7) is the sum of Column 5 and Column 6 for the General Fund only.  For all other funds, numbers will pull automatically from the Worksheets.</t>
  </si>
  <si>
    <r>
      <t xml:space="preserve">Total Levy Subject to Limitation </t>
    </r>
    <r>
      <rPr>
        <sz val="8"/>
        <rFont val="Arial"/>
        <family val="2"/>
      </rPr>
      <t>(Total of Lines 1 through 11)</t>
    </r>
  </si>
  <si>
    <r>
      <t xml:space="preserve">NOTE:      </t>
    </r>
    <r>
      <rPr>
        <sz val="10"/>
        <rFont val="Arial"/>
      </rPr>
      <t xml:space="preserve">If the </t>
    </r>
    <r>
      <rPr>
        <b/>
        <sz val="10"/>
        <rFont val="Arial"/>
        <family val="2"/>
      </rPr>
      <t>total</t>
    </r>
    <r>
      <rPr>
        <sz val="10"/>
        <rFont val="Arial"/>
      </rPr>
      <t xml:space="preserve"> levy, per this Schedule (Line 12, Column C), is $1.05, or less, the levy limitation per State Statute Section 77-3442</t>
    </r>
  </si>
  <si>
    <t xml:space="preserve">         If Line 12, Column C, is greater than $1.05 and you did not hold a successful election to override the levy, </t>
  </si>
  <si>
    <r>
      <t xml:space="preserve">         </t>
    </r>
    <r>
      <rPr>
        <b/>
        <sz val="10"/>
        <rFont val="Arial"/>
        <family val="2"/>
      </rPr>
      <t xml:space="preserve">If Line 12, Column C, is greater than $1.05 and you held a successful election to override the levy, </t>
    </r>
    <r>
      <rPr>
        <sz val="10"/>
        <rFont val="Arial"/>
      </rPr>
      <t>which is in effect for the</t>
    </r>
  </si>
  <si>
    <r>
      <t xml:space="preserve">REMINDER:      </t>
    </r>
    <r>
      <rPr>
        <sz val="10"/>
        <rFont val="Arial"/>
      </rPr>
      <t xml:space="preserve">School districts that have combined levies greater than $1.20 or the combined levies that exceeded the maximum levy </t>
    </r>
  </si>
  <si>
    <t xml:space="preserve">      approved at a special election may be subject to petitions for the free holding of territory.  Combined levies do not include levies</t>
  </si>
  <si>
    <t xml:space="preserve">      for bonded indebtedness approved by the voters of a school district or levies for the refinancing of such bonded indebtedness.</t>
  </si>
  <si>
    <t>Learning Community Special Building Levy</t>
  </si>
  <si>
    <t>Learning Community General Fund Levy</t>
  </si>
  <si>
    <t>Federal Programs (Includes all ARRA Disbursements)</t>
  </si>
  <si>
    <t>ARRA:IDEA</t>
  </si>
  <si>
    <t>ARRA:ESEA Title</t>
  </si>
  <si>
    <t>ARRA:School Lunch Equipment</t>
  </si>
  <si>
    <t>Qualified School Construction Bonds</t>
  </si>
  <si>
    <t>Note:  To present a balanced budget, TOTAL RESOURCES AVAILABLE on line 36 must agree with TOTAL REQUIREMENTS on line 17 in the Adopted Column.</t>
  </si>
  <si>
    <t>Learning Community Property Taxes</t>
  </si>
  <si>
    <r>
      <t xml:space="preserve">For Questions on this form, who should we contact
(please   </t>
    </r>
    <r>
      <rPr>
        <sz val="12"/>
        <rFont val="Wingdings"/>
        <charset val="2"/>
      </rPr>
      <t xml:space="preserve">ü </t>
    </r>
    <r>
      <rPr>
        <sz val="12"/>
        <rFont val="Arial"/>
        <family val="2"/>
      </rPr>
      <t xml:space="preserve">one):   </t>
    </r>
    <r>
      <rPr>
        <i/>
        <sz val="12"/>
        <rFont val="Times New Roman"/>
        <family val="1"/>
      </rPr>
      <t>Contact will be via e-mail if supplied.</t>
    </r>
  </si>
  <si>
    <t>Board Chairperson</t>
  </si>
  <si>
    <t>Preparer</t>
  </si>
  <si>
    <t>Other Contact</t>
  </si>
  <si>
    <t>OTHER CONTACT</t>
  </si>
  <si>
    <r>
      <rPr>
        <sz val="14"/>
        <rFont val="Arial"/>
        <family val="2"/>
      </rPr>
      <t xml:space="preserve">Please Complete this </t>
    </r>
    <r>
      <rPr>
        <b/>
        <u/>
        <sz val="14"/>
        <rFont val="Arial"/>
        <family val="2"/>
      </rPr>
      <t xml:space="preserve">Basic Data Input Area
</t>
    </r>
    <r>
      <rPr>
        <sz val="14"/>
        <rFont val="Arial"/>
        <family val="2"/>
      </rPr>
      <t>It will put information consistently throughout Budget Form.</t>
    </r>
  </si>
  <si>
    <t>MUST COMPLETE THESE LINES</t>
  </si>
  <si>
    <t>MUST
COMPLETE This Yellow Section</t>
  </si>
  <si>
    <t>________</t>
  </si>
  <si>
    <t>________________</t>
  </si>
  <si>
    <t>_______________ _______________</t>
  </si>
  <si>
    <t>__-____</t>
  </si>
  <si>
    <t>__________________________________</t>
  </si>
  <si>
    <t>______________________________</t>
  </si>
  <si>
    <r>
      <rPr>
        <b/>
        <sz val="11"/>
        <rFont val="Arial"/>
        <family val="2"/>
      </rPr>
      <t xml:space="preserve">Questions - E-Mail:  </t>
    </r>
    <r>
      <rPr>
        <u/>
        <sz val="11"/>
        <color indexed="12"/>
        <rFont val="Arial"/>
        <family val="2"/>
      </rPr>
      <t>Deann.Haeffner@nebraska.gov</t>
    </r>
  </si>
  <si>
    <t>(Firm Name)</t>
  </si>
  <si>
    <t>MUST COMPLETE THIS PAGE - Basic Data Input Area</t>
  </si>
  <si>
    <t>Qualified Capital Purpose
Undertaking Fund  K - 12</t>
  </si>
  <si>
    <t>Bond Fund(s) K - 12</t>
  </si>
  <si>
    <r>
      <t xml:space="preserve">Retirement Contribution Increase </t>
    </r>
    <r>
      <rPr>
        <sz val="10"/>
        <rFont val="Arial"/>
      </rPr>
      <t>(Through Fiscal Year 2016-2017)</t>
    </r>
  </si>
  <si>
    <t>State Aid  (Includes Federal State Fiscal Stabilization Funds &amp; Ed Jobs)</t>
  </si>
  <si>
    <t>Nameplate Capacity Tax</t>
  </si>
  <si>
    <t>NOTICE OF AMENDED BUDGET HEARING AND AMENDED BUDGET SUMMARY</t>
  </si>
  <si>
    <r>
      <t xml:space="preserve">Individual Fund Pages Following This Page
These Fund Pages </t>
    </r>
    <r>
      <rPr>
        <b/>
        <u/>
        <sz val="18"/>
        <rFont val="Arial Rounded MT Bold"/>
        <family val="2"/>
      </rPr>
      <t>DO NOT</t>
    </r>
    <r>
      <rPr>
        <sz val="18"/>
        <rFont val="Arial Rounded MT Bold"/>
        <family val="2"/>
      </rPr>
      <t xml:space="preserve"> need to be submitted.
THESE PAGES ARE FOR YOUR USE ONLY !</t>
    </r>
  </si>
  <si>
    <r>
      <t xml:space="preserve">      </t>
    </r>
    <r>
      <rPr>
        <sz val="10"/>
        <rFont val="Arial"/>
      </rPr>
      <t>2012-2013 school fiscal year, you must attach a copy of the election ballot and the certified election returns to your budget.</t>
    </r>
  </si>
  <si>
    <t>2014-2015</t>
  </si>
  <si>
    <r>
      <t xml:space="preserve">         </t>
    </r>
    <r>
      <rPr>
        <b/>
        <sz val="10"/>
        <rFont val="Arial"/>
        <family val="2"/>
      </rPr>
      <t>Learning Community Member Schools</t>
    </r>
    <r>
      <rPr>
        <sz val="10"/>
        <rFont val="Arial"/>
      </rPr>
      <t xml:space="preserve"> - The total levy, which must be $1.05 or less, includes the Learning Community General </t>
    </r>
    <r>
      <rPr>
        <b/>
        <sz val="10"/>
        <rFont val="Arial"/>
        <family val="2"/>
      </rPr>
      <t/>
    </r>
  </si>
  <si>
    <t xml:space="preserve">      Fund, Learning Community Special Building Fund, School District General Fund, and School District Special Building Fund.</t>
  </si>
  <si>
    <t xml:space="preserve">      one hundred dollars of taxable valuation in any year if (i) the taxable valuation of the district is lower than the taxable valuation in the</t>
  </si>
  <si>
    <t xml:space="preserve">     year in which the district last issued capital purpose undertaking bonds or (ii) such maximum levy is insufficient to meet the annual </t>
  </si>
  <si>
    <t xml:space="preserve">     principal and interest obligations for all capital purpose undertaking bonds.  (Statute 79-10,110).</t>
  </si>
  <si>
    <t>2.  Compute County Treasurer's Commission at 1% of tax requirement.</t>
  </si>
  <si>
    <r>
      <t xml:space="preserve">     </t>
    </r>
    <r>
      <rPr>
        <b/>
        <sz val="10"/>
        <rFont val="Arial"/>
        <family val="2"/>
      </rPr>
      <t>Qualified Capital Purpose Undertaking Fund levy.</t>
    </r>
    <r>
      <rPr>
        <sz val="10"/>
        <rFont val="Arial"/>
      </rPr>
      <t xml:space="preserve">  A district may only exceed the maximum levy of five and one-fifth cents per </t>
    </r>
  </si>
  <si>
    <t xml:space="preserve">  The other option is to use your mouse to click on the different sheet tabs.</t>
  </si>
  <si>
    <t xml:space="preserve">  On the "View" ribbon in the Window area there is an item called Freeze Panes.  Freeze Panes allows </t>
  </si>
  <si>
    <t xml:space="preserve">  you to tell the computer what columns and/or rows you wish to see at all times.  Freeze Panes will freeze </t>
  </si>
  <si>
    <t>Due by September 20th:</t>
  </si>
  <si>
    <t>Page 2, Total Resources Available (Column 4) agrees to Total Requirements (Column 9).</t>
  </si>
  <si>
    <t>Page 2, Total Beginning Balance (Column 1) agrees to Page 3 Total Ending Balance (Column 8).</t>
  </si>
  <si>
    <t>Page 3, Total Beginning Balance (Column 1) agrees to Page 4 Total Ending Balance (Column 8).</t>
  </si>
  <si>
    <t>Schedule B, Line 28 agrees to Schedule C District Property Tax (Column A).</t>
  </si>
  <si>
    <t>Proof of Publication for Notice of Budget Hearing (NBH).</t>
  </si>
  <si>
    <t>Schedules A, B, and C</t>
  </si>
  <si>
    <t>Lid Computation Form LC-2 and the Special Grant Fund List</t>
  </si>
  <si>
    <t>Certificate of Valuation(s).  Total Certified Valuation was completed on Page 1.</t>
  </si>
  <si>
    <t>Election Ballot and Certified Election Returns for the special election to override the levy limits.</t>
  </si>
  <si>
    <t>Joint Public Agency &amp; Interlocal Agreements is indicated by checking the box.  If school district answers YES, the  Report of Joint Public Agency &amp; Interlocal Agreements is due on or before December 31st.</t>
  </si>
  <si>
    <r>
      <t xml:space="preserve">Budget Form
   </t>
    </r>
    <r>
      <rPr>
        <b/>
        <sz val="11"/>
        <rFont val="Times New Roman"/>
        <family val="1"/>
      </rPr>
      <t>(If you utilized the School District Budget Worksheets, Please Do Not Mail it in.)</t>
    </r>
  </si>
  <si>
    <t>Contact Information</t>
  </si>
  <si>
    <r>
      <rPr>
        <b/>
        <sz val="11"/>
        <rFont val="Arial"/>
        <family val="2"/>
      </rPr>
      <t xml:space="preserve">1.  </t>
    </r>
    <r>
      <rPr>
        <sz val="11"/>
        <rFont val="Arial"/>
        <family val="2"/>
      </rPr>
      <t>Auditor of Public Accounts - PO Box 98917 - Lincoln, NE 68509</t>
    </r>
  </si>
  <si>
    <r>
      <t>Telephone:</t>
    </r>
    <r>
      <rPr>
        <sz val="11"/>
        <rFont val="Arial"/>
        <family val="2"/>
      </rPr>
      <t xml:space="preserve">  (402) 471-2111            </t>
    </r>
    <r>
      <rPr>
        <b/>
        <sz val="11"/>
        <rFont val="Arial"/>
        <family val="2"/>
      </rPr>
      <t xml:space="preserve"> FAX:  </t>
    </r>
    <r>
      <rPr>
        <sz val="11"/>
        <rFont val="Arial"/>
        <family val="2"/>
      </rPr>
      <t>(402) 471-3301</t>
    </r>
  </si>
  <si>
    <r>
      <t xml:space="preserve"> </t>
    </r>
    <r>
      <rPr>
        <b/>
        <sz val="11"/>
        <rFont val="Arial"/>
        <family val="2"/>
      </rPr>
      <t>Submit Adobe PDF Document via Website:</t>
    </r>
    <r>
      <rPr>
        <sz val="11"/>
        <rFont val="Arial"/>
        <family val="2"/>
      </rPr>
      <t xml:space="preserve">  </t>
    </r>
  </si>
  <si>
    <r>
      <rPr>
        <b/>
        <sz val="11"/>
        <color indexed="8"/>
        <rFont val="Arial"/>
        <family val="2"/>
      </rPr>
      <t xml:space="preserve">Website:  </t>
    </r>
    <r>
      <rPr>
        <u/>
        <sz val="11"/>
        <color indexed="12"/>
        <rFont val="Arial"/>
        <family val="2"/>
      </rPr>
      <t>www.auditors.nebraska.gov</t>
    </r>
  </si>
  <si>
    <t>http://www.auditors.nebraska.gov/</t>
  </si>
  <si>
    <r>
      <rPr>
        <b/>
        <sz val="11"/>
        <rFont val="Arial"/>
        <family val="2"/>
      </rPr>
      <t>2.</t>
    </r>
    <r>
      <rPr>
        <sz val="11"/>
        <rFont val="Arial"/>
        <family val="2"/>
      </rPr>
      <t xml:space="preserve">  County Board (SEC. 13-508), C/O County Clerk</t>
    </r>
  </si>
  <si>
    <r>
      <rPr>
        <b/>
        <sz val="11"/>
        <rFont val="Arial"/>
        <family val="2"/>
      </rPr>
      <t>3.</t>
    </r>
    <r>
      <rPr>
        <sz val="11"/>
        <rFont val="Arial"/>
        <family val="2"/>
      </rPr>
      <t xml:space="preserve">  Nebraska Dept. of Education</t>
    </r>
  </si>
  <si>
    <t>Report of Joint Public Agency &amp; Interlocal Agreements</t>
  </si>
  <si>
    <t>YES</t>
  </si>
  <si>
    <t>NO</t>
  </si>
  <si>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</si>
  <si>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</si>
  <si>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 xml:space="preserve">  If you do not you will need to indicate your balances as of September 1, 2013.</t>
  </si>
  <si>
    <r>
      <t xml:space="preserve">  If these two numbers </t>
    </r>
    <r>
      <rPr>
        <b/>
        <sz val="10"/>
        <rFont val="Arial"/>
        <family val="2"/>
      </rPr>
      <t>do not agree</t>
    </r>
    <r>
      <rPr>
        <sz val="10"/>
        <rFont val="Arial"/>
      </rPr>
      <t xml:space="preserve"> in the 2013-2014 budget you will receive the message</t>
    </r>
  </si>
  <si>
    <t>2013/14 Budget Information</t>
  </si>
  <si>
    <t>2015-2016</t>
  </si>
  <si>
    <t>Report of Trade Names, Corporate Names &amp; Business Names</t>
  </si>
  <si>
    <t>Voluntary Termination Agreements</t>
  </si>
  <si>
    <t>2014</t>
  </si>
  <si>
    <t>2014-2015
STATE OF NEBRASKA</t>
  </si>
  <si>
    <t>This budget is for the Period SEPTEMBER 1, 2014 through AUGUST 31, 2015</t>
  </si>
  <si>
    <t>Submission Information - Adopted Budget Due by 9-20-2014</t>
  </si>
  <si>
    <t>Outstanding Bonded Indebtedness as of September 1, 2014</t>
  </si>
  <si>
    <t>Was this Subdivision involved in any Interlocal Agreements or Joint Public Agencies for the reporting period of July 1, 2013 through June 30, 2014?</t>
  </si>
  <si>
    <r>
      <t xml:space="preserve">If </t>
    </r>
    <r>
      <rPr>
        <b/>
        <i/>
        <sz val="8"/>
        <rFont val="Arial"/>
        <family val="2"/>
      </rPr>
      <t>YES</t>
    </r>
    <r>
      <rPr>
        <i/>
        <sz val="8"/>
        <rFont val="Arial"/>
        <family val="2"/>
      </rPr>
      <t>, Please submit Interlocal Agreement Report by December 31, 2014.</t>
    </r>
  </si>
  <si>
    <t>Did the subdivision operate under a separate Trade Name, Corporate Name, or other Business Name during the period of July 1, 2013 through June 30, 2014?</t>
  </si>
  <si>
    <t>If YES, Please submit Trade Name Report by December 31, 2014.</t>
  </si>
  <si>
    <t>Has your School District held a successful election to override the levy limits provided in Statute 77-3442, which is in effect for 2014-2015 school fiscal year?</t>
  </si>
  <si>
    <t>2014-2015 BUDGET ADOPTED</t>
  </si>
  <si>
    <t>COUNTY TREASURER'S BALANCE, 9-1-2014</t>
  </si>
  <si>
    <t>2013-2014 ACTUAL/ESTIMATED</t>
  </si>
  <si>
    <t>2012-2013 ACTUAL</t>
  </si>
  <si>
    <t>2014-2015
Amount Budgeted
To Spend</t>
  </si>
  <si>
    <t xml:space="preserve">
2012-2013
(1)</t>
  </si>
  <si>
    <t xml:space="preserve">
2013-2014
(2)</t>
  </si>
  <si>
    <t xml:space="preserve">
2014-2015
(3)</t>
  </si>
  <si>
    <t>2014/15 Budget Information</t>
  </si>
  <si>
    <t>2013-2014
Property Tax
 Request</t>
  </si>
  <si>
    <t>2013
Tax Rate</t>
  </si>
  <si>
    <r>
      <t xml:space="preserve">Property Tax Rate
(2013-2014 Request
</t>
    </r>
    <r>
      <rPr>
        <b/>
        <sz val="10"/>
        <rFont val="Arial"/>
        <family val="2"/>
      </rPr>
      <t>Divided By</t>
    </r>
    <r>
      <rPr>
        <sz val="10"/>
        <rFont val="Arial"/>
      </rPr>
      <t xml:space="preserve">
2014 Valuation)</t>
    </r>
  </si>
  <si>
    <t>2014-2015
Proposed Property
Tax Request</t>
  </si>
  <si>
    <t>Proposed
2014
Tax Rate</t>
  </si>
  <si>
    <t>PUBLIC NOTICE is hereby given, in compliance with the provisions of State Statute Sections 13-501 to 13-513, that the governing body will meet on the ________ day of ________________, 2014 at ________ o'clock, ________, at _______________ _______________ for the purpose of hearing support, opposition, criticism, suggestions or observations of taxpayers relating to the following proposed budget and to consider amendments relative thereto.  The budget detail is available at the office of the Clerk/Secretary during regular business hours.</t>
  </si>
  <si>
    <r>
      <t xml:space="preserve">ACTUAL
9-1-2012 to 8-31-2013
</t>
    </r>
    <r>
      <rPr>
        <sz val="7"/>
        <rFont val="Arial"/>
        <family val="2"/>
      </rPr>
      <t>(Column 1)</t>
    </r>
  </si>
  <si>
    <r>
      <t xml:space="preserve">ACTUAL/ESTIMATED
9-1-2013 to 8-31-2014
</t>
    </r>
    <r>
      <rPr>
        <sz val="7"/>
        <rFont val="Arial"/>
        <family val="2"/>
      </rPr>
      <t>(Column 2)</t>
    </r>
  </si>
  <si>
    <r>
      <t xml:space="preserve">ADOPTED
9-1-2014 to 8-31-2015
</t>
    </r>
    <r>
      <rPr>
        <sz val="7"/>
        <rFont val="Arial"/>
        <family val="2"/>
      </rPr>
      <t>(Column 3)</t>
    </r>
  </si>
  <si>
    <t>2016-2017</t>
  </si>
  <si>
    <t>2017-2018 and
thereafter</t>
  </si>
  <si>
    <t>The District has the following debt outstanding as of September 1, 2014:</t>
  </si>
  <si>
    <r>
      <t xml:space="preserve">School District </t>
    </r>
    <r>
      <rPr>
        <b/>
        <u/>
        <sz val="14"/>
        <rFont val="Arial"/>
        <family val="2"/>
      </rPr>
      <t>Total</t>
    </r>
    <r>
      <rPr>
        <b/>
        <sz val="14"/>
        <rFont val="Arial"/>
        <family val="2"/>
      </rPr>
      <t xml:space="preserve"> Debt Outstanding as of September 1, 2014</t>
    </r>
  </si>
  <si>
    <t>Page 4, Total Beginning Balance (Column 1) agrees to the prior School District Budget Form, Page 4, Total Ending Balance (Column 8).  If it does not agree, please provide explanation.</t>
  </si>
  <si>
    <t>If your school district has held a sucessful election to override the levy limits, which is in effect for this budget year, you will also need:</t>
  </si>
  <si>
    <t>Property Tax Credit</t>
  </si>
  <si>
    <t>2014-2015 Budgeted Calculation of Maximum Total Disbursements &amp; Transfers</t>
  </si>
  <si>
    <t>COUNTY TREASURER'S COMMISSION AT 1%  (Line B)</t>
  </si>
  <si>
    <t>After the 2014/15 school year, how many years remain on the contract:                                                   (Column F must be completed if additional years remain on contract.)</t>
  </si>
  <si>
    <t>The estimated costs to the district for the 2014/15 year and future years are listed below:</t>
  </si>
  <si>
    <t>2014/15 Base Pay,   Additional Compensation &amp; Benefits</t>
  </si>
  <si>
    <t>Future Base Pay, Additional Compensation &amp; Benefits per Contract</t>
  </si>
  <si>
    <t>TOTAL CONTRACT COST</t>
  </si>
  <si>
    <t>Base Pay for the Total FTE</t>
  </si>
  <si>
    <t>Compensation for activities outside of the regular salary:</t>
  </si>
  <si>
    <t>● Extended contracts / Activities outside of regular salary</t>
  </si>
  <si>
    <t>● Bonus/Incentive/Performance Pay</t>
  </si>
  <si>
    <t>● Stipends</t>
  </si>
  <si>
    <t>● All other costs not mentioned above</t>
  </si>
  <si>
    <t>Benefits and Payroll Costs Paid by district:</t>
  </si>
  <si>
    <r>
      <rPr>
        <i/>
        <sz val="11"/>
        <color theme="1"/>
        <rFont val="Calibri"/>
        <family val="2"/>
      </rPr>
      <t xml:space="preserve">● </t>
    </r>
    <r>
      <rPr>
        <i/>
        <sz val="11"/>
        <color theme="1"/>
        <rFont val="Calibri"/>
        <family val="2"/>
        <scheme val="minor"/>
      </rPr>
      <t>Insurances (Health, Dental, Life, Long Term Disability)</t>
    </r>
  </si>
  <si>
    <t>● Cafeteria Plan Stipend</t>
  </si>
  <si>
    <t>● Cash in lieu of insurance</t>
  </si>
  <si>
    <r>
      <t xml:space="preserve">● Employee's share of retirement, deferred compensation, FICA and Medicare </t>
    </r>
    <r>
      <rPr>
        <b/>
        <i/>
        <u/>
        <sz val="11"/>
        <color theme="1"/>
        <rFont val="Calibri"/>
        <family val="2"/>
      </rPr>
      <t>if paid by the district</t>
    </r>
  </si>
  <si>
    <t>● District's share of retirement, FICA and Medicare</t>
  </si>
  <si>
    <t>● IRS value of housing allowance</t>
  </si>
  <si>
    <t>● IRS value of vehicle allowance</t>
  </si>
  <si>
    <t>● Additional leave days</t>
  </si>
  <si>
    <t>● Annuities</t>
  </si>
  <si>
    <t xml:space="preserve">● Service credit purchase </t>
  </si>
  <si>
    <t>● Association / Membership dues</t>
  </si>
  <si>
    <t>● Cell Phone/Internet reimbursement</t>
  </si>
  <si>
    <t>● Relocation reimbursement</t>
  </si>
  <si>
    <t>● Travel allowance/reimbursement</t>
  </si>
  <si>
    <t>● Educational tuition assistance</t>
  </si>
  <si>
    <t>● All other benefit costs not mentioned above</t>
  </si>
  <si>
    <r>
      <rPr>
        <b/>
        <sz val="16"/>
        <color theme="1"/>
        <rFont val="Calibri"/>
        <family val="2"/>
        <scheme val="minor"/>
      </rPr>
      <t>Totals</t>
    </r>
    <r>
      <rPr>
        <b/>
        <sz val="12"/>
        <color theme="1"/>
        <rFont val="Calibri"/>
        <family val="2"/>
        <scheme val="minor"/>
      </rPr>
      <t xml:space="preserve">:   </t>
    </r>
  </si>
  <si>
    <t>Cell Reference</t>
  </si>
  <si>
    <t>Item</t>
  </si>
  <si>
    <t xml:space="preserve">Description </t>
  </si>
  <si>
    <t>F4</t>
  </si>
  <si>
    <t>Contract Length</t>
  </si>
  <si>
    <t>The number of years that remain until end of the contract.</t>
  </si>
  <si>
    <t>Base Pay</t>
  </si>
  <si>
    <t>The total base pay before any deductions.</t>
  </si>
  <si>
    <t>Extended Contracts</t>
  </si>
  <si>
    <t>Amount paid if number of days in contract increase.  Include extra duty pay, e.g. coaching.</t>
  </si>
  <si>
    <t>F14</t>
  </si>
  <si>
    <t>Bonus, Incentive or Performance Pay</t>
  </si>
  <si>
    <t>Amount paid if specific conditions listed in the contract are met.</t>
  </si>
  <si>
    <t>F15</t>
  </si>
  <si>
    <t>Stipends</t>
  </si>
  <si>
    <t>Additional compensation for additional hours, days worked, or extra duty pay (sports or activities).</t>
  </si>
  <si>
    <t>F16</t>
  </si>
  <si>
    <t>Insurance</t>
  </si>
  <si>
    <t>F20</t>
  </si>
  <si>
    <t>Cafeteria Plan Stipend</t>
  </si>
  <si>
    <t>F21</t>
  </si>
  <si>
    <t>Cash in lieu of insurance</t>
  </si>
  <si>
    <t>F24</t>
  </si>
  <si>
    <t>Employee’s share of retirement…</t>
  </si>
  <si>
    <t>F26</t>
  </si>
  <si>
    <t>F27</t>
  </si>
  <si>
    <t>IRS value of housing allowance</t>
  </si>
  <si>
    <t>Amount equal to the fair market rental value of the housing (purchased or provided).</t>
  </si>
  <si>
    <t>F28</t>
  </si>
  <si>
    <t>IRS value of vehicle allowance</t>
  </si>
  <si>
    <t>F29</t>
  </si>
  <si>
    <t>F30</t>
  </si>
  <si>
    <t>Annuities</t>
  </si>
  <si>
    <t>F31</t>
  </si>
  <si>
    <t>Service Credit Purchase</t>
  </si>
  <si>
    <t>F32</t>
  </si>
  <si>
    <t>F33</t>
  </si>
  <si>
    <t>Cell Phone/Internet Reimbursement</t>
  </si>
  <si>
    <t>Instructions for Completing Schedule D -Superintendent Pay Transparency Act Notice</t>
  </si>
  <si>
    <t>Association / Membership Dues</t>
  </si>
  <si>
    <t>F34</t>
  </si>
  <si>
    <t>Relocation reimbursement</t>
  </si>
  <si>
    <t>Travel allowance reimbursement</t>
  </si>
  <si>
    <t>F36</t>
  </si>
  <si>
    <t>Educational tuition assistance</t>
  </si>
  <si>
    <t>All other benefit costs not listed above</t>
  </si>
  <si>
    <t>All other costs not listed above</t>
  </si>
  <si>
    <r>
      <t>Schedule D is provided to collect current and future costs to a school district</t>
    </r>
    <r>
      <rPr>
        <sz val="12"/>
        <color rgb="FFFF0000"/>
        <rFont val="Calibri"/>
        <family val="2"/>
        <scheme val="minor"/>
      </rPr>
      <t xml:space="preserve"> </t>
    </r>
    <r>
      <rPr>
        <sz val="12"/>
        <color theme="1"/>
        <rFont val="Calibri"/>
        <family val="2"/>
        <scheme val="minor"/>
      </rPr>
      <t>for the services of the school superintendent in accordance with LB 470.</t>
    </r>
  </si>
  <si>
    <t>E11</t>
  </si>
  <si>
    <t>F17</t>
  </si>
  <si>
    <t>F22</t>
  </si>
  <si>
    <t>F25</t>
  </si>
  <si>
    <t>To complete Schedule D, enter the following information (where applicable) into highlighted cells on Schedule D.  Row 1 &amp; 2 have been provided to assist with the school publication requirements of LB 470, they are not a required part of this form and may be left incomplete.</t>
  </si>
  <si>
    <t>Any other additional compensation paid by the district.</t>
  </si>
  <si>
    <r>
      <t>District</t>
    </r>
    <r>
      <rPr>
        <sz val="10"/>
        <color theme="1"/>
        <rFont val="Calibri"/>
        <family val="2"/>
        <scheme val="minor"/>
      </rPr>
      <t xml:space="preserve"> cost for health-related insurance [e.g., Health, Dental, Life, Long Term Disability (% rate of salary + benefits)</t>
    </r>
  </si>
  <si>
    <r>
      <t>District</t>
    </r>
    <r>
      <rPr>
        <sz val="10"/>
        <color theme="1"/>
        <rFont val="Calibri"/>
        <family val="2"/>
        <scheme val="minor"/>
      </rPr>
      <t xml:space="preserve"> contribution to the individual’s plan.  Includes individual’s or family deductible.</t>
    </r>
  </si>
  <si>
    <r>
      <t>Amount paid by the district</t>
    </r>
    <r>
      <rPr>
        <sz val="10"/>
        <color theme="1"/>
        <rFont val="Calibri"/>
        <family val="2"/>
        <scheme val="minor"/>
      </rPr>
      <t xml:space="preserve"> for not participating in the district insurance plan(s).</t>
    </r>
  </si>
  <si>
    <r>
      <t>Amount paid by district</t>
    </r>
    <r>
      <rPr>
        <sz val="10"/>
        <color theme="1"/>
        <rFont val="Calibri"/>
        <family val="2"/>
        <scheme val="minor"/>
      </rPr>
      <t xml:space="preserve"> to cover retirement contribution, deferred compensation, FICA and Medicare traditionally paid by an employee.</t>
    </r>
  </si>
  <si>
    <r>
      <t>Amount paid by district</t>
    </r>
    <r>
      <rPr>
        <sz val="10"/>
        <rFont val="Arial"/>
      </rPr>
      <t xml:space="preserve"> </t>
    </r>
    <r>
      <rPr>
        <sz val="10"/>
        <color theme="1"/>
        <rFont val="Calibri"/>
        <family val="2"/>
        <scheme val="minor"/>
      </rPr>
      <t>for the employer share of retirement (9.8778%), FICA (6.2% up to $117,000) and Medicare (1.45%).</t>
    </r>
  </si>
  <si>
    <r>
      <t>Amount equal to annual cost of a vehicle – sole use for superintendent</t>
    </r>
    <r>
      <rPr>
        <sz val="10"/>
        <color theme="1"/>
        <rFont val="Calibri"/>
        <family val="2"/>
        <scheme val="minor"/>
      </rPr>
      <t xml:space="preserve"> (purchased or provided).</t>
    </r>
  </si>
  <si>
    <r>
      <t>Amount paid by the district</t>
    </r>
    <r>
      <rPr>
        <sz val="10"/>
        <color theme="1"/>
        <rFont val="Calibri"/>
        <family val="2"/>
        <scheme val="minor"/>
      </rPr>
      <t xml:space="preserve"> to purchase annuities.</t>
    </r>
  </si>
  <si>
    <r>
      <t>Amount paid by district</t>
    </r>
    <r>
      <rPr>
        <sz val="10"/>
        <color theme="1"/>
        <rFont val="Calibri"/>
        <family val="2"/>
        <scheme val="minor"/>
      </rPr>
      <t xml:space="preserve"> to purchase additional school retirement credit.</t>
    </r>
  </si>
  <si>
    <t>Cost of all memberships and fees paid by district.</t>
  </si>
  <si>
    <t>Cost of cell phone and internet bills reimbursed by district.</t>
  </si>
  <si>
    <t>Cost of all moving expenses for relocation reimbursed by the district.</t>
  </si>
  <si>
    <r>
      <t>Amount to be paid by district</t>
    </r>
    <r>
      <rPr>
        <sz val="10"/>
        <color rgb="FFFF0000"/>
        <rFont val="Calibri"/>
        <family val="2"/>
        <scheme val="minor"/>
      </rPr>
      <t xml:space="preserve"> </t>
    </r>
    <r>
      <rPr>
        <sz val="10"/>
        <color theme="1"/>
        <rFont val="Calibri"/>
        <family val="2"/>
        <scheme val="minor"/>
      </rPr>
      <t>for cost of job-related tuition.</t>
    </r>
  </si>
  <si>
    <r>
      <t>Employee’s share of any other benefit if paid by the district</t>
    </r>
    <r>
      <rPr>
        <sz val="10"/>
        <color theme="1"/>
        <rFont val="Calibri"/>
        <family val="2"/>
        <scheme val="minor"/>
      </rPr>
      <t xml:space="preserve">  (e.g. stipends for expenses).</t>
    </r>
  </si>
  <si>
    <r>
      <t>District</t>
    </r>
    <r>
      <rPr>
        <sz val="10"/>
        <color theme="1"/>
        <rFont val="Calibri"/>
        <family val="2"/>
        <scheme val="minor"/>
      </rPr>
      <t xml:space="preserve"> share of retirement…</t>
    </r>
  </si>
  <si>
    <t>Leave days</t>
  </si>
  <si>
    <t>Estimated leave days used (e.g. 3-year average); additional leave days included in contract; value of unused leave balance from previous year.</t>
  </si>
  <si>
    <t>Cost transportation paid by the district; projected or based on previous year's travel;  (e.g.  mileage, fuel, per diem rate).</t>
  </si>
  <si>
    <t>● Mileage Allowance</t>
  </si>
  <si>
    <t>F37</t>
  </si>
  <si>
    <t>Mileage allowance</t>
  </si>
  <si>
    <t>Monthly mileage allowance paid by district</t>
  </si>
  <si>
    <r>
      <t xml:space="preserve">     Superintendent Pay Transparency Notice—Proposed Contract </t>
    </r>
    <r>
      <rPr>
        <b/>
        <u/>
        <sz val="14"/>
        <rFont val="Calibri"/>
        <family val="2"/>
        <scheme val="minor"/>
      </rPr>
      <t>(</t>
    </r>
    <r>
      <rPr>
        <i/>
        <u/>
        <sz val="14"/>
        <rFont val="Calibri"/>
        <family val="2"/>
        <scheme val="minor"/>
      </rPr>
      <t>Bryce Jorgenson, Shickley Public Schools)</t>
    </r>
  </si>
  <si>
    <r>
      <t xml:space="preserve">Notice is hereby given that Shickley Public </t>
    </r>
    <r>
      <rPr>
        <sz val="12"/>
        <color theme="1"/>
        <rFont val="Calibri"/>
        <family val="2"/>
        <scheme val="minor"/>
      </rPr>
      <t>Schools has approval of a proposed superintendent employment contract/contract amendment on its agenda for the  board meeting to be held on</t>
    </r>
    <r>
      <rPr>
        <sz val="12"/>
        <color theme="1"/>
        <rFont val="Calibri"/>
        <family val="2"/>
        <scheme val="minor"/>
      </rPr>
      <t>Janaury 13</t>
    </r>
    <r>
      <rPr>
        <sz val="12"/>
        <color theme="1"/>
        <rFont val="Calibri"/>
        <family val="2"/>
        <scheme val="minor"/>
      </rPr>
      <t>, 20</t>
    </r>
    <r>
      <rPr>
        <sz val="12"/>
        <color theme="1"/>
        <rFont val="Calibri"/>
        <family val="2"/>
        <scheme val="minor"/>
      </rPr>
      <t>14</t>
    </r>
    <r>
      <rPr>
        <sz val="12"/>
        <color theme="1"/>
        <rFont val="Calibri"/>
        <family val="2"/>
        <scheme val="minor"/>
      </rPr>
      <t xml:space="preserve"> at </t>
    </r>
    <r>
      <rPr>
        <sz val="12"/>
        <color theme="1"/>
        <rFont val="Calibri"/>
        <family val="2"/>
        <scheme val="minor"/>
      </rPr>
      <t>6:30</t>
    </r>
    <r>
      <rPr>
        <sz val="12"/>
        <color theme="1"/>
        <rFont val="Calibri"/>
        <family val="2"/>
        <scheme val="minor"/>
      </rPr>
      <t xml:space="preserve">pm at the </t>
    </r>
    <r>
      <rPr>
        <sz val="12"/>
        <color theme="1"/>
        <rFont val="Calibri"/>
        <family val="2"/>
        <scheme val="minor"/>
      </rPr>
      <t>Distance Learning</t>
    </r>
    <r>
      <rPr>
        <sz val="12"/>
        <color theme="1"/>
        <rFont val="Calibri"/>
        <family val="2"/>
        <scheme val="minor"/>
      </rPr>
      <t xml:space="preserve"> Room in </t>
    </r>
    <r>
      <rPr>
        <sz val="12"/>
        <color theme="1"/>
        <rFont val="Calibri"/>
        <family val="2"/>
        <scheme val="minor"/>
      </rPr>
      <t>Shickley Public School, Shickley</t>
    </r>
    <r>
      <rPr>
        <sz val="12"/>
        <color theme="1"/>
        <rFont val="Calibri"/>
        <family val="2"/>
        <scheme val="minor"/>
      </rPr>
      <t>, Nebraska.</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</si>
</sst>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4" formatCode="_(&quot;$&quot;* #,##0.00_);_(&quot;$&quot;* \(#,##0.00\);_(&quot;$&quot;* &quot;-&quot;??_);_(@_)"/>
    <numFmt numFmtId="43" formatCode="_(* #,##0.00_);_(* \(#,##0.00\);_(* &quot;-&quot;??_);_(@_)"/>
    <numFmt numFmtId="164" formatCode="00\ \-\ 0000"/>
    <numFmt numFmtId="165" formatCode="0.0000_)"/>
    <numFmt numFmtId="166" formatCode="_(* #,##0.000000_);_(* \(#,##0.000000\);_(* &quot;-&quot;??????_);_(@_)"/>
    <numFmt numFmtId="167" formatCode="_(* #,##0.0000_);_(* \(#,##0.0000\);_(* &quot;-&quot;????_);_(@_)"/>
    <numFmt numFmtId="168" formatCode="0.000000"/>
  </numFmts>
  <fonts count="92" x14ac:knownFonts="1">
    <font>
      <sz val="10"/>
      <name val="Arial"/>
    </font>
    <font>
      <sz val="12"/>
      <color theme="1"/>
      <name val="Calibri"/>
      <family val="2"/>
      <scheme val="minor"/>
    </font>
    <font>
      <sz val="12"/>
      <color theme="1"/>
      <name val="Calibri"/>
      <family val="2"/>
      <scheme val="minor"/>
    </font>
    <font>
      <sz val="11"/>
      <color theme="1"/>
      <name val="Calibri"/>
      <family val="2"/>
      <scheme val="minor"/>
    </font>
    <font>
      <b/>
      <sz val="10"/>
      <name val="Arial"/>
      <family val="2"/>
    </font>
    <font>
      <sz val="10"/>
      <name val="Arial"/>
      <family val="2"/>
    </font>
    <font>
      <sz val="10"/>
      <name val="Helv"/>
    </font>
    <font>
      <b/>
      <sz val="12"/>
      <name val="Arial"/>
      <family val="2"/>
    </font>
    <font>
      <sz val="12"/>
      <name val="Arial"/>
      <family val="2"/>
    </font>
    <font>
      <sz val="11"/>
      <name val="Arial"/>
      <family val="2"/>
    </font>
    <font>
      <b/>
      <sz val="14"/>
      <name val="Arial"/>
      <family val="2"/>
    </font>
    <font>
      <sz val="8"/>
      <name val="Arial"/>
      <family val="2"/>
    </font>
    <font>
      <b/>
      <sz val="8"/>
      <name val="Arial"/>
      <family val="2"/>
    </font>
    <font>
      <sz val="9"/>
      <name val="Arial"/>
      <family val="2"/>
    </font>
    <font>
      <b/>
      <sz val="9"/>
      <name val="Arial"/>
      <family val="2"/>
    </font>
    <font>
      <sz val="10"/>
      <name val="Arial"/>
      <family val="2"/>
    </font>
    <font>
      <sz val="8"/>
      <name val="Arial"/>
      <family val="2"/>
    </font>
    <font>
      <b/>
      <sz val="10"/>
      <name val="Arial"/>
      <family val="2"/>
    </font>
    <font>
      <b/>
      <sz val="11"/>
      <name val="Arial"/>
      <family val="2"/>
    </font>
    <font>
      <sz val="7"/>
      <name val="Arial"/>
      <family val="2"/>
    </font>
    <font>
      <sz val="14"/>
      <name val="Arial"/>
      <family val="2"/>
    </font>
    <font>
      <b/>
      <sz val="7"/>
      <name val="Arial"/>
      <family val="2"/>
    </font>
    <font>
      <b/>
      <sz val="9"/>
      <name val="Arial"/>
      <family val="2"/>
    </font>
    <font>
      <b/>
      <sz val="16"/>
      <name val="Arial"/>
      <family val="2"/>
    </font>
    <font>
      <sz val="10"/>
      <name val="MS Sans Serif"/>
      <family val="2"/>
    </font>
    <font>
      <i/>
      <sz val="10"/>
      <name val="Arial"/>
      <family val="2"/>
    </font>
    <font>
      <b/>
      <i/>
      <sz val="10"/>
      <name val="Arial"/>
      <family val="2"/>
    </font>
    <font>
      <b/>
      <u/>
      <sz val="14"/>
      <name val="Arial"/>
      <family val="2"/>
    </font>
    <font>
      <b/>
      <sz val="8"/>
      <color indexed="8"/>
      <name val="Arial"/>
      <family val="2"/>
    </font>
    <font>
      <u/>
      <sz val="8"/>
      <name val="Arial"/>
      <family val="2"/>
    </font>
    <font>
      <b/>
      <sz val="14"/>
      <name val="Arial"/>
      <family val="2"/>
    </font>
    <font>
      <b/>
      <i/>
      <sz val="9"/>
      <name val="Arial"/>
      <family val="2"/>
    </font>
    <font>
      <b/>
      <i/>
      <u/>
      <sz val="9"/>
      <name val="Arial"/>
      <family val="2"/>
    </font>
    <font>
      <b/>
      <i/>
      <u/>
      <sz val="10"/>
      <name val="Arial"/>
      <family val="2"/>
    </font>
    <font>
      <b/>
      <i/>
      <sz val="8"/>
      <name val="Arial"/>
      <family val="2"/>
    </font>
    <font>
      <b/>
      <sz val="12"/>
      <color indexed="9"/>
      <name val="Arial"/>
      <family val="2"/>
    </font>
    <font>
      <b/>
      <sz val="16"/>
      <color indexed="9"/>
      <name val="Arial"/>
      <family val="2"/>
    </font>
    <font>
      <b/>
      <sz val="14"/>
      <color indexed="9"/>
      <name val="Arial"/>
      <family val="2"/>
    </font>
    <font>
      <sz val="18"/>
      <name val="Arial"/>
      <family val="2"/>
    </font>
    <font>
      <sz val="9"/>
      <name val="Helvetica"/>
      <family val="2"/>
    </font>
    <font>
      <sz val="7.5"/>
      <name val="Arial"/>
      <family val="2"/>
    </font>
    <font>
      <b/>
      <sz val="12"/>
      <color indexed="9"/>
      <name val="Garamond"/>
      <family val="1"/>
    </font>
    <font>
      <b/>
      <sz val="10"/>
      <color indexed="10"/>
      <name val="Arial"/>
      <family val="2"/>
    </font>
    <font>
      <b/>
      <i/>
      <sz val="10"/>
      <color indexed="12"/>
      <name val="Arial"/>
      <family val="2"/>
    </font>
    <font>
      <b/>
      <u/>
      <sz val="10"/>
      <color indexed="10"/>
      <name val="Arial"/>
      <family val="2"/>
    </font>
    <font>
      <sz val="10"/>
      <color indexed="12"/>
      <name val="Arial"/>
      <family val="2"/>
    </font>
    <font>
      <sz val="18"/>
      <name val="Arial Rounded MT Bold"/>
      <family val="2"/>
    </font>
    <font>
      <b/>
      <u/>
      <sz val="18"/>
      <name val="Arial Rounded MT Bold"/>
      <family val="2"/>
    </font>
    <font>
      <b/>
      <i/>
      <sz val="10"/>
      <name val="Times New Roman"/>
      <family val="1"/>
    </font>
    <font>
      <b/>
      <i/>
      <u/>
      <sz val="10"/>
      <name val="Times New Roman"/>
      <family val="1"/>
    </font>
    <font>
      <i/>
      <sz val="9"/>
      <name val="Arial"/>
      <family val="2"/>
    </font>
    <font>
      <b/>
      <sz val="10"/>
      <color indexed="9"/>
      <name val="Arial"/>
      <family val="2"/>
    </font>
    <font>
      <u/>
      <sz val="10"/>
      <color indexed="12"/>
      <name val="Arial"/>
      <family val="2"/>
    </font>
    <font>
      <i/>
      <sz val="12"/>
      <name val="Arial Black"/>
      <family val="2"/>
    </font>
    <font>
      <i/>
      <sz val="12"/>
      <name val="Arial"/>
      <family val="2"/>
    </font>
    <font>
      <i/>
      <sz val="8"/>
      <name val="Arial"/>
      <family val="2"/>
    </font>
    <font>
      <sz val="8"/>
      <color indexed="10"/>
      <name val="Arial"/>
      <family val="2"/>
    </font>
    <font>
      <b/>
      <u/>
      <sz val="10"/>
      <name val="Arial"/>
      <family val="2"/>
    </font>
    <font>
      <b/>
      <sz val="12"/>
      <color indexed="8"/>
      <name val="Arial"/>
      <family val="2"/>
    </font>
    <font>
      <b/>
      <sz val="18"/>
      <name val="Arial"/>
      <family val="2"/>
    </font>
    <font>
      <sz val="12"/>
      <name val="Wingdings"/>
      <charset val="2"/>
    </font>
    <font>
      <i/>
      <sz val="12"/>
      <name val="Times New Roman"/>
      <family val="1"/>
    </font>
    <font>
      <u/>
      <sz val="11"/>
      <color indexed="12"/>
      <name val="Arial"/>
      <family val="2"/>
    </font>
    <font>
      <b/>
      <sz val="11"/>
      <color indexed="8"/>
      <name val="Arial"/>
      <family val="2"/>
    </font>
    <font>
      <b/>
      <sz val="12"/>
      <color rgb="FFFF0000"/>
      <name val="Arial"/>
      <family val="2"/>
    </font>
    <font>
      <sz val="22"/>
      <color rgb="FFFF0000"/>
      <name val="Arial Rounded MT Bold"/>
      <family val="2"/>
    </font>
    <font>
      <sz val="12"/>
      <name val="Times New Roman"/>
      <family val="1"/>
    </font>
    <font>
      <sz val="11"/>
      <name val="Times New Roman"/>
      <family val="1"/>
    </font>
    <font>
      <b/>
      <sz val="11"/>
      <name val="Times New Roman"/>
      <family val="1"/>
    </font>
    <font>
      <u/>
      <sz val="11"/>
      <name val="Times New Roman"/>
      <family val="1"/>
    </font>
    <font>
      <b/>
      <sz val="11"/>
      <color theme="1"/>
      <name val="Calibri"/>
      <family val="2"/>
      <scheme val="minor"/>
    </font>
    <font>
      <sz val="10"/>
      <color theme="1"/>
      <name val="Calibri"/>
      <family val="2"/>
      <scheme val="minor"/>
    </font>
    <font>
      <b/>
      <sz val="14"/>
      <name val="Calibri"/>
      <family val="2"/>
      <scheme val="minor"/>
    </font>
    <font>
      <b/>
      <u/>
      <sz val="14"/>
      <name val="Calibri"/>
      <family val="2"/>
      <scheme val="minor"/>
    </font>
    <font>
      <i/>
      <u/>
      <sz val="14"/>
      <name val="Calibri"/>
      <family val="2"/>
      <scheme val="minor"/>
    </font>
    <font>
      <sz val="12"/>
      <color theme="1"/>
      <name val="Calibri"/>
      <family val="2"/>
      <scheme val="minor"/>
    </font>
    <font>
      <b/>
      <sz val="10"/>
      <color theme="1"/>
      <name val="Calibri"/>
      <family val="2"/>
      <scheme val="minor"/>
    </font>
    <font>
      <b/>
      <sz val="12"/>
      <color rgb="FFFF0000"/>
      <name val="Calibri"/>
      <family val="2"/>
      <scheme val="minor"/>
    </font>
    <font>
      <b/>
      <sz val="10.5"/>
      <name val="Calibri"/>
      <family val="2"/>
      <scheme val="minor"/>
    </font>
    <font>
      <b/>
      <sz val="12"/>
      <name val="Calibri"/>
      <family val="2"/>
      <scheme val="minor"/>
    </font>
    <font>
      <b/>
      <sz val="13"/>
      <color theme="1"/>
      <name val="Calibri"/>
      <family val="2"/>
      <scheme val="minor"/>
    </font>
    <font>
      <b/>
      <sz val="16"/>
      <color theme="1"/>
      <name val="Calibri"/>
      <family val="2"/>
      <scheme val="minor"/>
    </font>
    <font>
      <b/>
      <sz val="12"/>
      <color theme="1"/>
      <name val="Calibri"/>
      <family val="2"/>
      <scheme val="minor"/>
    </font>
    <font>
      <i/>
      <sz val="11"/>
      <color theme="1"/>
      <name val="Calibri"/>
      <family val="2"/>
    </font>
    <font>
      <i/>
      <sz val="11"/>
      <color theme="1"/>
      <name val="Calibri"/>
      <family val="2"/>
      <scheme val="minor"/>
    </font>
    <font>
      <sz val="10"/>
      <color theme="1"/>
      <name val="Calibri"/>
      <family val="2"/>
    </font>
    <font>
      <b/>
      <i/>
      <u/>
      <sz val="11"/>
      <color theme="1"/>
      <name val="Calibri"/>
      <family val="2"/>
    </font>
    <font>
      <b/>
      <sz val="14"/>
      <color theme="1"/>
      <name val="Calibri"/>
      <family val="2"/>
      <scheme val="minor"/>
    </font>
    <font>
      <b/>
      <sz val="15"/>
      <color theme="1"/>
      <name val="Calibri"/>
      <family val="2"/>
      <scheme val="minor"/>
    </font>
    <font>
      <sz val="12"/>
      <color rgb="FFFF0000"/>
      <name val="Calibri"/>
      <family val="2"/>
      <scheme val="minor"/>
    </font>
    <font>
      <b/>
      <i/>
      <sz val="10"/>
      <color theme="1"/>
      <name val="Calibri"/>
      <family val="2"/>
      <scheme val="minor"/>
    </font>
    <font>
      <sz val="10"/>
      <color rgb="FFFF0000"/>
      <name val="Calibri"/>
      <family val="2"/>
      <scheme val="minor"/>
    </font>
  </fonts>
  <fills count="22">
    <fill>
      <patternFill patternType="none"/>
    </fill>
    <fill>
      <patternFill patternType="gray125"/>
    </fill>
    <fill>
      <patternFill patternType="solid">
        <fgColor indexed="13"/>
        <bgColor indexed="34"/>
      </patternFill>
    </fill>
    <fill>
      <patternFill patternType="darkTrellis">
        <fgColor indexed="13"/>
        <bgColor indexed="13"/>
      </patternFill>
    </fill>
    <fill>
      <patternFill patternType="solid">
        <fgColor indexed="8"/>
        <bgColor indexed="64"/>
      </patternFill>
    </fill>
    <fill>
      <patternFill patternType="solid">
        <fgColor indexed="43"/>
        <bgColor indexed="64"/>
      </patternFill>
    </fill>
    <fill>
      <patternFill patternType="solid">
        <fgColor indexed="13"/>
        <bgColor indexed="64"/>
      </patternFill>
    </fill>
    <fill>
      <patternFill patternType="mediumGray">
        <bgColor indexed="8"/>
      </patternFill>
    </fill>
    <fill>
      <patternFill patternType="solid">
        <fgColor indexed="18"/>
        <bgColor indexed="64"/>
      </patternFill>
    </fill>
    <fill>
      <patternFill patternType="solid">
        <fgColor rgb="FFFFFF66"/>
        <bgColor indexed="64"/>
      </patternFill>
    </fill>
    <fill>
      <patternFill patternType="solid">
        <fgColor rgb="FFFF99FF"/>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FFFF99"/>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medium">
        <color auto="1"/>
      </left>
      <right/>
      <top/>
      <bottom/>
      <diagonal/>
    </border>
    <border>
      <left style="thick">
        <color auto="1"/>
      </left>
      <right/>
      <top/>
      <bottom/>
      <diagonal/>
    </border>
    <border>
      <left/>
      <right style="medium">
        <color auto="1"/>
      </right>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thin">
        <color auto="1"/>
      </bottom>
      <diagonal/>
    </border>
    <border>
      <left/>
      <right/>
      <top style="thin">
        <color auto="1"/>
      </top>
      <bottom/>
      <diagonal/>
    </border>
    <border>
      <left/>
      <right/>
      <top style="medium">
        <color auto="1"/>
      </top>
      <bottom style="double">
        <color auto="1"/>
      </bottom>
      <diagonal/>
    </border>
    <border>
      <left style="thin">
        <color auto="1"/>
      </left>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double">
        <color auto="1"/>
      </left>
      <right/>
      <top style="double">
        <color auto="1"/>
      </top>
      <bottom/>
      <diagonal/>
    </border>
    <border>
      <left/>
      <right/>
      <top style="double">
        <color auto="1"/>
      </top>
      <bottom style="thin">
        <color auto="1"/>
      </bottom>
      <diagonal/>
    </border>
    <border>
      <left style="double">
        <color auto="1"/>
      </left>
      <right/>
      <top/>
      <bottom/>
      <diagonal/>
    </border>
    <border>
      <left style="double">
        <color auto="1"/>
      </left>
      <right/>
      <top/>
      <bottom style="double">
        <color auto="1"/>
      </bottom>
      <diagonal/>
    </border>
    <border>
      <left/>
      <right style="double">
        <color auto="1"/>
      </right>
      <top/>
      <bottom style="double">
        <color auto="1"/>
      </bottom>
      <diagonal/>
    </border>
    <border>
      <left/>
      <right/>
      <top/>
      <bottom style="double">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double">
        <color auto="1"/>
      </right>
      <top style="double">
        <color auto="1"/>
      </top>
      <bottom/>
      <diagonal/>
    </border>
    <border>
      <left/>
      <right style="double">
        <color auto="1"/>
      </right>
      <top/>
      <bottom/>
      <diagonal/>
    </border>
    <border>
      <left/>
      <right style="thick">
        <color auto="1"/>
      </right>
      <top/>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ck">
        <color auto="1"/>
      </bottom>
      <diagonal/>
    </border>
    <border>
      <left style="thin">
        <color auto="1"/>
      </left>
      <right style="thin">
        <color auto="1"/>
      </right>
      <top/>
      <bottom style="thick">
        <color auto="1"/>
      </bottom>
      <diagonal/>
    </border>
    <border>
      <left style="medium">
        <color auto="1"/>
      </left>
      <right style="thin">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bottom/>
      <diagonal/>
    </border>
    <border>
      <left/>
      <right style="medium">
        <color auto="1"/>
      </right>
      <top style="thin">
        <color auto="1"/>
      </top>
      <bottom/>
      <diagonal/>
    </border>
  </borders>
  <cellStyleXfs count="13">
    <xf numFmtId="0" fontId="0" fillId="0" borderId="0"/>
    <xf numFmtId="43" fontId="5" fillId="0" borderId="0" applyFont="0" applyFill="0" applyBorder="0" applyAlignment="0" applyProtection="0"/>
    <xf numFmtId="44" fontId="5" fillId="0" borderId="0" applyFont="0" applyFill="0" applyBorder="0" applyAlignment="0" applyProtection="0"/>
    <xf numFmtId="0" fontId="52"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3" fillId="0" borderId="0"/>
    <xf numFmtId="44" fontId="3" fillId="0" borderId="0" applyFont="0" applyFill="0" applyBorder="0" applyAlignment="0" applyProtection="0"/>
  </cellStyleXfs>
  <cellXfs count="939">
    <xf numFmtId="0" fontId="0" fillId="0" borderId="0" xfId="0"/>
    <xf numFmtId="0" fontId="13" fillId="0" borderId="0" xfId="0" applyFont="1" applyProtection="1">
      <protection hidden="1"/>
    </xf>
    <xf numFmtId="0" fontId="11" fillId="0" borderId="1" xfId="6" applyFont="1" applyBorder="1" applyProtection="1">
      <protection locked="0"/>
    </xf>
    <xf numFmtId="0" fontId="11" fillId="0" borderId="1" xfId="6" applyFont="1" applyBorder="1" applyAlignment="1" applyProtection="1">
      <alignment horizontal="center"/>
      <protection locked="0"/>
    </xf>
    <xf numFmtId="0" fontId="11" fillId="0" borderId="2" xfId="6" applyFont="1" applyBorder="1" applyAlignment="1" applyProtection="1">
      <alignment horizontal="center"/>
      <protection locked="0"/>
    </xf>
    <xf numFmtId="0" fontId="11" fillId="0" borderId="1" xfId="7" applyFont="1" applyBorder="1" applyProtection="1">
      <protection locked="0"/>
    </xf>
    <xf numFmtId="0" fontId="11" fillId="0" borderId="1" xfId="7" applyFont="1" applyBorder="1" applyAlignment="1" applyProtection="1">
      <alignment horizontal="center"/>
      <protection locked="0"/>
    </xf>
    <xf numFmtId="0" fontId="11" fillId="0" borderId="1" xfId="8" applyFont="1" applyBorder="1" applyProtection="1">
      <protection locked="0"/>
    </xf>
    <xf numFmtId="0" fontId="11" fillId="0" borderId="1" xfId="8" applyFont="1" applyBorder="1" applyAlignment="1" applyProtection="1">
      <alignment horizontal="center"/>
      <protection locked="0"/>
    </xf>
    <xf numFmtId="0" fontId="11" fillId="0" borderId="3" xfId="8" applyFont="1" applyBorder="1" applyAlignment="1" applyProtection="1">
      <alignment horizontal="center"/>
      <protection locked="0"/>
    </xf>
    <xf numFmtId="0" fontId="11" fillId="0" borderId="4" xfId="8" applyFont="1" applyBorder="1" applyAlignment="1" applyProtection="1">
      <alignment horizontal="center"/>
      <protection locked="0"/>
    </xf>
    <xf numFmtId="0" fontId="11" fillId="0" borderId="5" xfId="9" applyFont="1" applyBorder="1" applyAlignment="1" applyProtection="1">
      <alignment horizontal="center"/>
      <protection locked="0"/>
    </xf>
    <xf numFmtId="0" fontId="11" fillId="0" borderId="5" xfId="9" applyFont="1" applyBorder="1" applyAlignment="1" applyProtection="1">
      <alignment horizontal="left"/>
      <protection locked="0"/>
    </xf>
    <xf numFmtId="0" fontId="11" fillId="0" borderId="1" xfId="9" applyFont="1" applyBorder="1" applyAlignment="1" applyProtection="1">
      <alignment horizontal="center"/>
      <protection locked="0"/>
    </xf>
    <xf numFmtId="0" fontId="11" fillId="0" borderId="1" xfId="9" applyFont="1" applyBorder="1" applyAlignment="1" applyProtection="1">
      <alignment horizontal="left"/>
      <protection locked="0"/>
    </xf>
    <xf numFmtId="0" fontId="11" fillId="0" borderId="2" xfId="9" applyFont="1" applyBorder="1" applyAlignment="1" applyProtection="1">
      <alignment horizontal="center"/>
      <protection locked="0"/>
    </xf>
    <xf numFmtId="0" fontId="11" fillId="0" borderId="5" xfId="9" applyFont="1" applyBorder="1" applyProtection="1">
      <protection locked="0"/>
    </xf>
    <xf numFmtId="0" fontId="11" fillId="0" borderId="1" xfId="9" applyFont="1" applyBorder="1" applyProtection="1">
      <protection locked="0"/>
    </xf>
    <xf numFmtId="0" fontId="11" fillId="0" borderId="2" xfId="9" applyFont="1" applyBorder="1" applyProtection="1">
      <protection locked="0"/>
    </xf>
    <xf numFmtId="0" fontId="11" fillId="0" borderId="4" xfId="9" applyFont="1" applyBorder="1" applyAlignment="1" applyProtection="1">
      <alignment horizontal="center"/>
      <protection locked="0"/>
    </xf>
    <xf numFmtId="0" fontId="0" fillId="0" borderId="0" xfId="0" applyProtection="1">
      <protection hidden="1"/>
    </xf>
    <xf numFmtId="0" fontId="17" fillId="0" borderId="0" xfId="6" applyFont="1" applyBorder="1" applyProtection="1">
      <protection hidden="1"/>
    </xf>
    <xf numFmtId="0" fontId="5" fillId="0" borderId="0" xfId="4" applyFont="1" applyBorder="1" applyAlignment="1" applyProtection="1">
      <alignment horizontal="right"/>
      <protection hidden="1"/>
    </xf>
    <xf numFmtId="164" fontId="17" fillId="0" borderId="6" xfId="5" applyNumberFormat="1" applyFont="1" applyBorder="1" applyAlignment="1" applyProtection="1">
      <alignment horizontal="center"/>
      <protection hidden="1"/>
    </xf>
    <xf numFmtId="0" fontId="11" fillId="0" borderId="0" xfId="6" applyFont="1" applyProtection="1">
      <protection hidden="1"/>
    </xf>
    <xf numFmtId="0" fontId="11" fillId="0" borderId="0" xfId="6" applyFont="1" applyBorder="1" applyProtection="1">
      <protection hidden="1"/>
    </xf>
    <xf numFmtId="0" fontId="11" fillId="0" borderId="7" xfId="6" applyFont="1" applyBorder="1" applyAlignment="1" applyProtection="1">
      <alignment horizontal="center"/>
      <protection hidden="1"/>
    </xf>
    <xf numFmtId="0" fontId="11" fillId="0" borderId="8" xfId="6" applyFont="1" applyBorder="1" applyAlignment="1" applyProtection="1">
      <alignment horizontal="center"/>
      <protection hidden="1"/>
    </xf>
    <xf numFmtId="0" fontId="11" fillId="2" borderId="1" xfId="6" applyFont="1" applyFill="1" applyBorder="1" applyAlignment="1" applyProtection="1">
      <alignment horizontal="center"/>
      <protection hidden="1"/>
    </xf>
    <xf numFmtId="0" fontId="11" fillId="0" borderId="1" xfId="6" applyFont="1" applyBorder="1" applyProtection="1">
      <protection hidden="1"/>
    </xf>
    <xf numFmtId="0" fontId="11" fillId="0" borderId="1" xfId="6" applyFont="1" applyBorder="1" applyAlignment="1" applyProtection="1">
      <alignment horizontal="center"/>
      <protection hidden="1"/>
    </xf>
    <xf numFmtId="0" fontId="19" fillId="0" borderId="1" xfId="6" applyFont="1" applyBorder="1" applyProtection="1">
      <protection hidden="1"/>
    </xf>
    <xf numFmtId="44" fontId="11" fillId="2" borderId="1" xfId="2" applyFont="1" applyFill="1" applyBorder="1" applyAlignment="1" applyProtection="1">
      <protection hidden="1"/>
    </xf>
    <xf numFmtId="0" fontId="11" fillId="0" borderId="9" xfId="6" applyFont="1" applyBorder="1" applyAlignment="1" applyProtection="1">
      <alignment horizontal="center"/>
      <protection hidden="1"/>
    </xf>
    <xf numFmtId="0" fontId="11" fillId="0" borderId="2" xfId="6" applyFont="1" applyBorder="1" applyProtection="1">
      <protection hidden="1"/>
    </xf>
    <xf numFmtId="0" fontId="11" fillId="0" borderId="0" xfId="6" applyFont="1" applyAlignment="1" applyProtection="1">
      <alignment horizontal="center"/>
      <protection hidden="1"/>
    </xf>
    <xf numFmtId="0" fontId="11" fillId="0" borderId="0" xfId="6" applyFont="1" applyAlignment="1" applyProtection="1">
      <alignment horizontal="left"/>
      <protection hidden="1"/>
    </xf>
    <xf numFmtId="0" fontId="17" fillId="0" borderId="0" xfId="7" applyFont="1" applyBorder="1" applyAlignment="1" applyProtection="1">
      <alignment horizontal="left"/>
      <protection hidden="1"/>
    </xf>
    <xf numFmtId="0" fontId="17" fillId="0" borderId="0" xfId="7" applyFont="1" applyBorder="1" applyProtection="1">
      <protection hidden="1"/>
    </xf>
    <xf numFmtId="0" fontId="19" fillId="0" borderId="0" xfId="7" applyFont="1" applyProtection="1">
      <protection hidden="1"/>
    </xf>
    <xf numFmtId="0" fontId="11" fillId="0" borderId="0" xfId="7" applyFont="1" applyBorder="1" applyProtection="1">
      <protection hidden="1"/>
    </xf>
    <xf numFmtId="0" fontId="11" fillId="0" borderId="0" xfId="7" applyFont="1" applyProtection="1">
      <protection hidden="1"/>
    </xf>
    <xf numFmtId="0" fontId="11" fillId="0" borderId="7" xfId="7" applyFont="1" applyBorder="1" applyAlignment="1" applyProtection="1">
      <alignment horizontal="center"/>
      <protection hidden="1"/>
    </xf>
    <xf numFmtId="0" fontId="11" fillId="0" borderId="0" xfId="7" applyFont="1" applyBorder="1" applyAlignment="1" applyProtection="1">
      <alignment horizontal="center"/>
      <protection hidden="1"/>
    </xf>
    <xf numFmtId="0" fontId="11" fillId="2" borderId="1" xfId="7" applyFont="1" applyFill="1" applyBorder="1" applyAlignment="1" applyProtection="1">
      <alignment horizontal="center"/>
      <protection hidden="1"/>
    </xf>
    <xf numFmtId="0" fontId="11" fillId="0" borderId="1" xfId="7" applyFont="1" applyBorder="1" applyProtection="1">
      <protection hidden="1"/>
    </xf>
    <xf numFmtId="0" fontId="11" fillId="0" borderId="1" xfId="7" applyFont="1" applyBorder="1" applyAlignment="1" applyProtection="1">
      <alignment horizontal="center"/>
      <protection hidden="1"/>
    </xf>
    <xf numFmtId="0" fontId="11" fillId="0" borderId="1" xfId="7" applyFont="1" applyBorder="1" applyAlignment="1" applyProtection="1">
      <alignment horizontal="left"/>
      <protection hidden="1"/>
    </xf>
    <xf numFmtId="0" fontId="11" fillId="0" borderId="10" xfId="7" applyFont="1" applyBorder="1" applyAlignment="1" applyProtection="1">
      <alignment horizontal="center"/>
      <protection hidden="1"/>
    </xf>
    <xf numFmtId="0" fontId="11" fillId="0" borderId="3" xfId="7" applyFont="1" applyBorder="1" applyProtection="1">
      <protection hidden="1"/>
    </xf>
    <xf numFmtId="0" fontId="11" fillId="0" borderId="3" xfId="7" applyFont="1" applyBorder="1" applyAlignment="1" applyProtection="1">
      <alignment horizontal="center"/>
      <protection hidden="1"/>
    </xf>
    <xf numFmtId="0" fontId="11" fillId="0" borderId="9" xfId="7" applyFont="1" applyBorder="1" applyAlignment="1" applyProtection="1">
      <alignment horizontal="center" vertical="center"/>
      <protection hidden="1"/>
    </xf>
    <xf numFmtId="0" fontId="11" fillId="0" borderId="2" xfId="7" applyFont="1" applyBorder="1" applyAlignment="1" applyProtection="1">
      <alignment vertical="center"/>
      <protection hidden="1"/>
    </xf>
    <xf numFmtId="44" fontId="19" fillId="0" borderId="2" xfId="2" applyFont="1" applyBorder="1" applyAlignment="1" applyProtection="1">
      <alignment horizontal="center" wrapText="1"/>
      <protection hidden="1"/>
    </xf>
    <xf numFmtId="0" fontId="11" fillId="0" borderId="0" xfId="7" applyFont="1" applyAlignment="1" applyProtection="1">
      <alignment horizontal="center"/>
      <protection hidden="1"/>
    </xf>
    <xf numFmtId="0" fontId="11" fillId="0" borderId="0" xfId="7" applyFont="1" applyAlignment="1" applyProtection="1">
      <alignment horizontal="left"/>
      <protection hidden="1"/>
    </xf>
    <xf numFmtId="0" fontId="19" fillId="0" borderId="0" xfId="7" applyFont="1" applyAlignment="1" applyProtection="1">
      <alignment horizontal="center"/>
      <protection hidden="1"/>
    </xf>
    <xf numFmtId="0" fontId="17" fillId="0" borderId="0" xfId="8" applyFont="1" applyBorder="1" applyProtection="1">
      <protection hidden="1"/>
    </xf>
    <xf numFmtId="0" fontId="19" fillId="0" borderId="0" xfId="8" applyFont="1" applyProtection="1">
      <protection hidden="1"/>
    </xf>
    <xf numFmtId="0" fontId="11" fillId="0" borderId="0" xfId="8" applyFont="1" applyBorder="1" applyProtection="1">
      <protection hidden="1"/>
    </xf>
    <xf numFmtId="0" fontId="11" fillId="0" borderId="7" xfId="8" applyFont="1" applyBorder="1" applyAlignment="1" applyProtection="1">
      <alignment horizontal="center"/>
      <protection hidden="1"/>
    </xf>
    <xf numFmtId="0" fontId="11" fillId="0" borderId="11" xfId="8" applyFont="1" applyBorder="1" applyAlignment="1" applyProtection="1">
      <alignment horizontal="center"/>
      <protection hidden="1"/>
    </xf>
    <xf numFmtId="0" fontId="11" fillId="2" borderId="1" xfId="8" applyFont="1" applyFill="1" applyBorder="1" applyAlignment="1" applyProtection="1">
      <alignment horizontal="center"/>
      <protection hidden="1"/>
    </xf>
    <xf numFmtId="0" fontId="11" fillId="0" borderId="1" xfId="8" applyFont="1" applyBorder="1" applyProtection="1">
      <protection hidden="1"/>
    </xf>
    <xf numFmtId="0" fontId="11" fillId="0" borderId="1" xfId="8" applyFont="1" applyBorder="1" applyAlignment="1" applyProtection="1">
      <alignment horizontal="center"/>
      <protection hidden="1"/>
    </xf>
    <xf numFmtId="0" fontId="11" fillId="0" borderId="1" xfId="8" applyFont="1" applyBorder="1" applyAlignment="1" applyProtection="1">
      <alignment horizontal="left"/>
      <protection hidden="1"/>
    </xf>
    <xf numFmtId="0" fontId="11" fillId="0" borderId="7" xfId="8" applyFont="1" applyBorder="1" applyAlignment="1" applyProtection="1">
      <alignment horizontal="center" vertical="center"/>
      <protection hidden="1"/>
    </xf>
    <xf numFmtId="0" fontId="11" fillId="0" borderId="1" xfId="8" applyFont="1" applyBorder="1" applyAlignment="1" applyProtection="1">
      <alignment vertical="center"/>
      <protection hidden="1"/>
    </xf>
    <xf numFmtId="0" fontId="11" fillId="0" borderId="10" xfId="8" applyFont="1" applyBorder="1" applyAlignment="1" applyProtection="1">
      <alignment horizontal="center"/>
      <protection hidden="1"/>
    </xf>
    <xf numFmtId="0" fontId="11" fillId="0" borderId="3" xfId="8" applyFont="1" applyBorder="1" applyProtection="1">
      <protection hidden="1"/>
    </xf>
    <xf numFmtId="0" fontId="11" fillId="0" borderId="12" xfId="8" applyFont="1" applyBorder="1" applyAlignment="1" applyProtection="1">
      <alignment horizontal="center"/>
      <protection hidden="1"/>
    </xf>
    <xf numFmtId="0" fontId="11" fillId="0" borderId="4" xfId="8" applyFont="1" applyBorder="1" applyProtection="1">
      <protection hidden="1"/>
    </xf>
    <xf numFmtId="0" fontId="11" fillId="0" borderId="0" xfId="8" applyFont="1" applyBorder="1" applyAlignment="1" applyProtection="1">
      <alignment horizontal="center"/>
      <protection hidden="1"/>
    </xf>
    <xf numFmtId="0" fontId="11" fillId="0" borderId="0" xfId="8" applyFont="1" applyAlignment="1" applyProtection="1">
      <alignment horizontal="center"/>
      <protection hidden="1"/>
    </xf>
    <xf numFmtId="0" fontId="11" fillId="0" borderId="0" xfId="8" applyFont="1" applyProtection="1">
      <protection hidden="1"/>
    </xf>
    <xf numFmtId="0" fontId="11" fillId="0" borderId="0" xfId="8" applyFont="1" applyAlignment="1" applyProtection="1">
      <protection hidden="1"/>
    </xf>
    <xf numFmtId="0" fontId="15" fillId="0" borderId="0" xfId="0" applyFont="1" applyProtection="1">
      <protection hidden="1"/>
    </xf>
    <xf numFmtId="0" fontId="12" fillId="0" borderId="0" xfId="8" applyFont="1" applyProtection="1">
      <protection hidden="1"/>
    </xf>
    <xf numFmtId="0" fontId="11" fillId="0" borderId="0" xfId="8" applyFont="1" applyAlignment="1" applyProtection="1">
      <alignment horizontal="left"/>
      <protection hidden="1"/>
    </xf>
    <xf numFmtId="0" fontId="17" fillId="0" borderId="0" xfId="9" applyFont="1" applyBorder="1" applyProtection="1">
      <protection hidden="1"/>
    </xf>
    <xf numFmtId="0" fontId="11" fillId="0" borderId="0" xfId="9" applyFont="1" applyBorder="1" applyProtection="1">
      <protection hidden="1"/>
    </xf>
    <xf numFmtId="0" fontId="11" fillId="0" borderId="12" xfId="9" applyFont="1" applyBorder="1" applyAlignment="1" applyProtection="1">
      <alignment horizontal="center"/>
      <protection hidden="1"/>
    </xf>
    <xf numFmtId="0" fontId="11" fillId="0" borderId="13" xfId="9" applyFont="1" applyBorder="1" applyAlignment="1" applyProtection="1">
      <alignment horizontal="center"/>
      <protection hidden="1"/>
    </xf>
    <xf numFmtId="0" fontId="11" fillId="0" borderId="14" xfId="6" applyFont="1" applyBorder="1" applyAlignment="1" applyProtection="1">
      <alignment horizontal="center"/>
      <protection hidden="1"/>
    </xf>
    <xf numFmtId="0" fontId="11" fillId="2" borderId="5" xfId="9" applyFont="1" applyFill="1" applyBorder="1" applyAlignment="1" applyProtection="1">
      <alignment horizontal="center"/>
      <protection hidden="1"/>
    </xf>
    <xf numFmtId="0" fontId="11" fillId="0" borderId="5" xfId="9" applyFont="1" applyBorder="1" applyAlignment="1" applyProtection="1">
      <alignment horizontal="left"/>
      <protection hidden="1"/>
    </xf>
    <xf numFmtId="0" fontId="11" fillId="0" borderId="5" xfId="9" applyFont="1" applyBorder="1" applyAlignment="1" applyProtection="1">
      <alignment horizontal="center"/>
      <protection hidden="1"/>
    </xf>
    <xf numFmtId="0" fontId="40" fillId="0" borderId="5" xfId="9" applyFont="1" applyBorder="1" applyAlignment="1" applyProtection="1">
      <alignment horizontal="left"/>
      <protection hidden="1"/>
    </xf>
    <xf numFmtId="44" fontId="11" fillId="2" borderId="5" xfId="2" applyFont="1" applyFill="1" applyBorder="1" applyAlignment="1" applyProtection="1">
      <protection hidden="1"/>
    </xf>
    <xf numFmtId="0" fontId="11" fillId="0" borderId="11" xfId="9" applyFont="1" applyBorder="1" applyAlignment="1" applyProtection="1">
      <alignment horizontal="left"/>
      <protection hidden="1"/>
    </xf>
    <xf numFmtId="0" fontId="11" fillId="0" borderId="15" xfId="9" applyFont="1" applyBorder="1" applyAlignment="1" applyProtection="1">
      <alignment horizontal="center"/>
      <protection hidden="1"/>
    </xf>
    <xf numFmtId="0" fontId="11" fillId="0" borderId="14" xfId="8" applyFont="1" applyBorder="1" applyAlignment="1" applyProtection="1">
      <alignment horizontal="center"/>
      <protection hidden="1"/>
    </xf>
    <xf numFmtId="44" fontId="11" fillId="2" borderId="14" xfId="2" applyFont="1" applyFill="1" applyBorder="1" applyAlignment="1" applyProtection="1">
      <protection hidden="1"/>
    </xf>
    <xf numFmtId="0" fontId="11" fillId="0" borderId="7" xfId="9" applyFont="1" applyBorder="1" applyAlignment="1" applyProtection="1">
      <alignment horizontal="center"/>
      <protection hidden="1"/>
    </xf>
    <xf numFmtId="0" fontId="11" fillId="0" borderId="1" xfId="9" applyFont="1" applyBorder="1" applyAlignment="1" applyProtection="1">
      <alignment horizontal="left"/>
      <protection hidden="1"/>
    </xf>
    <xf numFmtId="0" fontId="11" fillId="0" borderId="1" xfId="9" applyFont="1" applyBorder="1" applyAlignment="1" applyProtection="1">
      <alignment horizontal="center"/>
      <protection hidden="1"/>
    </xf>
    <xf numFmtId="0" fontId="11" fillId="2" borderId="1" xfId="9" applyFont="1" applyFill="1" applyBorder="1" applyAlignment="1" applyProtection="1">
      <alignment horizontal="center"/>
      <protection hidden="1"/>
    </xf>
    <xf numFmtId="0" fontId="11" fillId="0" borderId="9" xfId="9" applyFont="1" applyBorder="1" applyAlignment="1" applyProtection="1">
      <alignment horizontal="center"/>
      <protection hidden="1"/>
    </xf>
    <xf numFmtId="0" fontId="11" fillId="0" borderId="2" xfId="9" applyFont="1" applyBorder="1" applyAlignment="1" applyProtection="1">
      <alignment horizontal="left"/>
      <protection hidden="1"/>
    </xf>
    <xf numFmtId="0" fontId="12" fillId="0" borderId="0" xfId="9" applyFont="1" applyBorder="1" applyProtection="1">
      <protection hidden="1"/>
    </xf>
    <xf numFmtId="0" fontId="11" fillId="0" borderId="0" xfId="9" applyFont="1" applyBorder="1" applyAlignment="1" applyProtection="1">
      <alignment horizontal="right"/>
      <protection hidden="1"/>
    </xf>
    <xf numFmtId="0" fontId="11" fillId="0" borderId="5" xfId="9" applyFont="1" applyBorder="1" applyProtection="1">
      <protection hidden="1"/>
    </xf>
    <xf numFmtId="0" fontId="11" fillId="0" borderId="1" xfId="9" applyFont="1" applyBorder="1" applyProtection="1">
      <protection hidden="1"/>
    </xf>
    <xf numFmtId="0" fontId="11" fillId="0" borderId="2" xfId="9" applyFont="1" applyBorder="1" applyProtection="1">
      <protection hidden="1"/>
    </xf>
    <xf numFmtId="0" fontId="11" fillId="0" borderId="0" xfId="9" applyFont="1" applyAlignment="1" applyProtection="1">
      <alignment horizontal="left"/>
      <protection hidden="1"/>
    </xf>
    <xf numFmtId="44" fontId="11" fillId="0" borderId="16" xfId="2" applyFont="1" applyBorder="1" applyAlignment="1" applyProtection="1">
      <alignment horizontal="center"/>
      <protection hidden="1"/>
    </xf>
    <xf numFmtId="0" fontId="11" fillId="0" borderId="0" xfId="9" applyFont="1" applyBorder="1" applyAlignment="1" applyProtection="1">
      <alignment horizontal="center"/>
      <protection hidden="1"/>
    </xf>
    <xf numFmtId="0" fontId="17" fillId="0" borderId="0" xfId="9" applyFont="1" applyProtection="1">
      <protection hidden="1"/>
    </xf>
    <xf numFmtId="0" fontId="17" fillId="0" borderId="0" xfId="9" applyFont="1" applyBorder="1" applyAlignment="1" applyProtection="1">
      <alignment horizontal="right"/>
      <protection hidden="1"/>
    </xf>
    <xf numFmtId="0" fontId="11" fillId="0" borderId="0" xfId="9" applyFont="1" applyAlignment="1" applyProtection="1">
      <alignment horizontal="center"/>
      <protection hidden="1"/>
    </xf>
    <xf numFmtId="0" fontId="11" fillId="0" borderId="0" xfId="9" applyFont="1" applyProtection="1">
      <protection hidden="1"/>
    </xf>
    <xf numFmtId="0" fontId="11" fillId="3" borderId="5" xfId="9" applyFont="1" applyFill="1" applyBorder="1" applyAlignment="1" applyProtection="1">
      <alignment horizontal="center"/>
      <protection hidden="1"/>
    </xf>
    <xf numFmtId="44" fontId="11" fillId="3" borderId="5" xfId="2" applyFont="1" applyFill="1" applyBorder="1" applyAlignment="1" applyProtection="1">
      <protection hidden="1"/>
    </xf>
    <xf numFmtId="44" fontId="11" fillId="3" borderId="14" xfId="2" applyFont="1" applyFill="1" applyBorder="1" applyAlignment="1" applyProtection="1">
      <protection hidden="1"/>
    </xf>
    <xf numFmtId="0" fontId="11" fillId="3" borderId="1" xfId="9" applyFont="1" applyFill="1" applyBorder="1" applyAlignment="1" applyProtection="1">
      <alignment horizontal="center"/>
      <protection hidden="1"/>
    </xf>
    <xf numFmtId="44" fontId="11" fillId="3" borderId="1" xfId="2" applyFont="1" applyFill="1" applyBorder="1" applyAlignment="1" applyProtection="1">
      <protection hidden="1"/>
    </xf>
    <xf numFmtId="0" fontId="8" fillId="0" borderId="0" xfId="0" applyFont="1" applyProtection="1">
      <protection hidden="1"/>
    </xf>
    <xf numFmtId="0" fontId="8" fillId="0" borderId="16" xfId="0" applyFont="1" applyBorder="1" applyAlignment="1" applyProtection="1">
      <alignment horizontal="center"/>
      <protection hidden="1"/>
    </xf>
    <xf numFmtId="0" fontId="7" fillId="0" borderId="0" xfId="0" applyFont="1" applyAlignment="1" applyProtection="1">
      <alignment horizontal="center" wrapText="1"/>
      <protection hidden="1"/>
    </xf>
    <xf numFmtId="0" fontId="8" fillId="0" borderId="16" xfId="0" applyFont="1" applyBorder="1" applyProtection="1">
      <protection hidden="1"/>
    </xf>
    <xf numFmtId="0" fontId="9" fillId="0" borderId="0" xfId="0" applyFont="1" applyAlignment="1" applyProtection="1">
      <alignment horizontal="right"/>
      <protection hidden="1"/>
    </xf>
    <xf numFmtId="0" fontId="11" fillId="0" borderId="4" xfId="9" applyFont="1" applyBorder="1" applyAlignment="1" applyProtection="1">
      <alignment horizontal="left"/>
      <protection hidden="1"/>
    </xf>
    <xf numFmtId="0" fontId="11" fillId="0" borderId="16" xfId="9" applyFont="1" applyBorder="1" applyAlignment="1" applyProtection="1">
      <alignment horizontal="left"/>
      <protection hidden="1"/>
    </xf>
    <xf numFmtId="0" fontId="11" fillId="0" borderId="0" xfId="9" applyFont="1" applyBorder="1" applyAlignment="1" applyProtection="1">
      <alignment horizontal="left"/>
      <protection hidden="1"/>
    </xf>
    <xf numFmtId="0" fontId="19" fillId="0" borderId="5" xfId="9" applyFont="1" applyBorder="1" applyAlignment="1" applyProtection="1">
      <alignment horizontal="center"/>
      <protection hidden="1"/>
    </xf>
    <xf numFmtId="0" fontId="17" fillId="0" borderId="0" xfId="10" applyFont="1" applyProtection="1">
      <protection hidden="1"/>
    </xf>
    <xf numFmtId="0" fontId="11" fillId="0" borderId="0" xfId="10" applyFont="1" applyProtection="1">
      <protection hidden="1"/>
    </xf>
    <xf numFmtId="0" fontId="11" fillId="0" borderId="0" xfId="10" applyFont="1" applyBorder="1" applyAlignment="1" applyProtection="1">
      <alignment horizontal="center"/>
      <protection hidden="1"/>
    </xf>
    <xf numFmtId="0" fontId="11" fillId="0" borderId="0" xfId="10" applyFont="1" applyBorder="1" applyProtection="1">
      <protection hidden="1"/>
    </xf>
    <xf numFmtId="0" fontId="12" fillId="0" borderId="0" xfId="10" applyFont="1" applyBorder="1" applyAlignment="1" applyProtection="1">
      <alignment horizontal="left"/>
      <protection hidden="1"/>
    </xf>
    <xf numFmtId="0" fontId="38" fillId="0" borderId="17" xfId="0" applyFont="1" applyBorder="1" applyAlignment="1" applyProtection="1">
      <alignment horizontal="centerContinuous"/>
      <protection hidden="1"/>
    </xf>
    <xf numFmtId="0" fontId="0" fillId="0" borderId="18" xfId="0" applyBorder="1" applyAlignment="1" applyProtection="1">
      <alignment horizontal="centerContinuous"/>
      <protection hidden="1"/>
    </xf>
    <xf numFmtId="0" fontId="0" fillId="0" borderId="19" xfId="0" applyBorder="1" applyAlignment="1" applyProtection="1">
      <alignment horizontal="centerContinuous"/>
      <protection hidden="1"/>
    </xf>
    <xf numFmtId="0" fontId="4" fillId="0" borderId="0" xfId="0" applyFont="1" applyProtection="1">
      <protection hidden="1"/>
    </xf>
    <xf numFmtId="0" fontId="0" fillId="0" borderId="0" xfId="0" applyAlignment="1" applyProtection="1">
      <alignment horizontal="centerContinuous"/>
      <protection hidden="1"/>
    </xf>
    <xf numFmtId="0" fontId="0" fillId="0" borderId="0" xfId="0" applyBorder="1" applyProtection="1">
      <protection hidden="1"/>
    </xf>
    <xf numFmtId="0" fontId="0" fillId="0" borderId="3" xfId="0" applyBorder="1" applyAlignment="1" applyProtection="1">
      <alignment horizontal="center"/>
      <protection hidden="1"/>
    </xf>
    <xf numFmtId="0" fontId="0" fillId="0" borderId="1"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5" xfId="0" applyBorder="1" applyAlignment="1" applyProtection="1">
      <alignment horizontal="center" wrapText="1"/>
      <protection hidden="1"/>
    </xf>
    <xf numFmtId="0" fontId="9" fillId="0" borderId="0" xfId="0" applyFont="1" applyAlignment="1" applyProtection="1">
      <alignment horizontal="center" wrapText="1"/>
      <protection hidden="1"/>
    </xf>
    <xf numFmtId="0" fontId="39" fillId="0" borderId="1" xfId="0" applyFont="1" applyBorder="1" applyProtection="1">
      <protection hidden="1"/>
    </xf>
    <xf numFmtId="44" fontId="0" fillId="0" borderId="1" xfId="0" applyNumberFormat="1" applyBorder="1" applyProtection="1">
      <protection hidden="1"/>
    </xf>
    <xf numFmtId="0" fontId="0" fillId="4" borderId="1" xfId="0" applyFill="1" applyBorder="1" applyAlignment="1" applyProtection="1">
      <alignment horizontal="center"/>
      <protection hidden="1"/>
    </xf>
    <xf numFmtId="44" fontId="0" fillId="0" borderId="20" xfId="0" applyNumberFormat="1" applyBorder="1" applyProtection="1">
      <protection hidden="1"/>
    </xf>
    <xf numFmtId="0" fontId="0" fillId="0" borderId="1" xfId="0" applyBorder="1" applyProtection="1">
      <protection hidden="1"/>
    </xf>
    <xf numFmtId="44" fontId="0" fillId="0" borderId="21" xfId="0" applyNumberFormat="1" applyBorder="1" applyProtection="1">
      <protection hidden="1"/>
    </xf>
    <xf numFmtId="0" fontId="4" fillId="0" borderId="0" xfId="0" applyFont="1" applyAlignment="1" applyProtection="1">
      <alignment horizontal="right"/>
      <protection hidden="1"/>
    </xf>
    <xf numFmtId="0" fontId="29" fillId="0" borderId="0" xfId="0" applyFont="1" applyAlignment="1" applyProtection="1">
      <alignment horizontal="centerContinuous"/>
      <protection hidden="1"/>
    </xf>
    <xf numFmtId="0" fontId="11" fillId="0" borderId="0" xfId="0" applyFont="1" applyAlignment="1" applyProtection="1">
      <alignment horizontal="centerContinuous"/>
      <protection hidden="1"/>
    </xf>
    <xf numFmtId="0" fontId="12" fillId="0" borderId="0" xfId="0" applyFont="1" applyAlignment="1" applyProtection="1">
      <alignment horizontal="centerContinuous"/>
      <protection hidden="1"/>
    </xf>
    <xf numFmtId="0" fontId="10" fillId="0" borderId="0" xfId="0" applyFont="1" applyAlignment="1" applyProtection="1">
      <alignment vertical="top"/>
      <protection hidden="1"/>
    </xf>
    <xf numFmtId="0" fontId="11" fillId="0" borderId="0" xfId="0" applyFont="1" applyAlignment="1" applyProtection="1">
      <alignment vertical="center"/>
      <protection hidden="1"/>
    </xf>
    <xf numFmtId="0" fontId="8" fillId="0" borderId="0" xfId="0" applyFont="1" applyAlignment="1" applyProtection="1">
      <alignment horizontal="right"/>
      <protection hidden="1"/>
    </xf>
    <xf numFmtId="0" fontId="11" fillId="0" borderId="0" xfId="0" applyFont="1" applyProtection="1">
      <protection hidden="1"/>
    </xf>
    <xf numFmtId="0" fontId="8" fillId="0" borderId="0" xfId="4" applyFont="1" applyBorder="1" applyAlignment="1" applyProtection="1">
      <alignment horizontal="right"/>
      <protection hidden="1"/>
    </xf>
    <xf numFmtId="164" fontId="8" fillId="0" borderId="0" xfId="0" applyNumberFormat="1" applyFont="1" applyAlignment="1" applyProtection="1">
      <alignment horizontal="centerContinuous" vertical="center"/>
      <protection hidden="1"/>
    </xf>
    <xf numFmtId="0" fontId="11" fillId="0" borderId="16" xfId="0" applyFont="1" applyBorder="1" applyAlignment="1" applyProtection="1">
      <alignment horizontal="center"/>
      <protection hidden="1"/>
    </xf>
    <xf numFmtId="0" fontId="11" fillId="0" borderId="15" xfId="0" applyFont="1" applyBorder="1" applyAlignment="1" applyProtection="1">
      <alignment horizontal="center" wrapText="1"/>
      <protection hidden="1"/>
    </xf>
    <xf numFmtId="0" fontId="11" fillId="0" borderId="14" xfId="0" applyFont="1" applyBorder="1" applyAlignment="1" applyProtection="1">
      <alignment horizontal="center" vertical="center" wrapText="1"/>
      <protection hidden="1"/>
    </xf>
    <xf numFmtId="0" fontId="11" fillId="0" borderId="7" xfId="0" applyFont="1" applyBorder="1" applyAlignment="1" applyProtection="1">
      <alignment horizontal="center"/>
      <protection hidden="1"/>
    </xf>
    <xf numFmtId="0" fontId="17" fillId="0" borderId="5" xfId="0" applyFont="1" applyBorder="1" applyAlignment="1" applyProtection="1">
      <alignment wrapText="1"/>
      <protection hidden="1"/>
    </xf>
    <xf numFmtId="0" fontId="11" fillId="0" borderId="0" xfId="0" applyFont="1" applyFill="1" applyBorder="1" applyProtection="1">
      <protection hidden="1"/>
    </xf>
    <xf numFmtId="0" fontId="11" fillId="0" borderId="9" xfId="0" applyFont="1" applyBorder="1" applyAlignment="1" applyProtection="1">
      <alignment horizontal="center"/>
      <protection hidden="1"/>
    </xf>
    <xf numFmtId="0" fontId="11" fillId="0" borderId="0" xfId="0" applyFont="1" applyFill="1" applyProtection="1">
      <protection hidden="1"/>
    </xf>
    <xf numFmtId="0" fontId="11" fillId="0" borderId="0" xfId="0" applyFont="1" applyFill="1" applyAlignment="1" applyProtection="1">
      <alignment horizontal="center"/>
      <protection hidden="1"/>
    </xf>
    <xf numFmtId="44" fontId="11" fillId="4" borderId="1" xfId="0" applyNumberFormat="1" applyFont="1" applyFill="1" applyBorder="1" applyProtection="1">
      <protection hidden="1"/>
    </xf>
    <xf numFmtId="0" fontId="11" fillId="0" borderId="1" xfId="0" applyFont="1" applyBorder="1" applyAlignment="1" applyProtection="1">
      <alignment wrapText="1"/>
      <protection hidden="1"/>
    </xf>
    <xf numFmtId="0" fontId="10" fillId="0" borderId="0" xfId="0" applyFont="1" applyBorder="1" applyAlignment="1" applyProtection="1">
      <alignment vertical="top"/>
      <protection hidden="1"/>
    </xf>
    <xf numFmtId="0" fontId="15" fillId="0" borderId="0" xfId="0" applyFont="1" applyBorder="1" applyAlignment="1" applyProtection="1">
      <alignment vertical="center"/>
      <protection hidden="1"/>
    </xf>
    <xf numFmtId="0" fontId="15" fillId="0" borderId="0" xfId="0" applyFont="1" applyBorder="1" applyProtection="1">
      <protection hidden="1"/>
    </xf>
    <xf numFmtId="0" fontId="15" fillId="0" borderId="0" xfId="0" applyFont="1" applyBorder="1" applyAlignment="1" applyProtection="1">
      <alignment horizontal="center"/>
      <protection hidden="1"/>
    </xf>
    <xf numFmtId="0" fontId="15" fillId="0" borderId="0" xfId="0" applyFont="1" applyBorder="1" applyAlignment="1" applyProtection="1">
      <alignment horizontal="center" vertical="center"/>
      <protection hidden="1"/>
    </xf>
    <xf numFmtId="0" fontId="15" fillId="0" borderId="0" xfId="0" applyFont="1" applyAlignment="1" applyProtection="1">
      <alignment horizontal="center"/>
      <protection hidden="1"/>
    </xf>
    <xf numFmtId="0" fontId="19" fillId="0" borderId="22" xfId="0" applyFont="1" applyBorder="1" applyAlignment="1" applyProtection="1">
      <alignment horizontal="center" wrapText="1"/>
      <protection hidden="1"/>
    </xf>
    <xf numFmtId="0" fontId="7" fillId="0" borderId="23" xfId="0" applyFont="1" applyBorder="1" applyAlignment="1" applyProtection="1">
      <alignment horizontal="centerContinuous" vertical="center" wrapText="1"/>
      <protection hidden="1"/>
    </xf>
    <xf numFmtId="0" fontId="12" fillId="0" borderId="24" xfId="0" applyFont="1" applyBorder="1" applyAlignment="1" applyProtection="1">
      <alignment horizontal="center" wrapText="1"/>
      <protection hidden="1"/>
    </xf>
    <xf numFmtId="0" fontId="14" fillId="0" borderId="1" xfId="0" applyFont="1" applyBorder="1" applyAlignment="1" applyProtection="1">
      <alignment horizontal="left" wrapText="1"/>
      <protection hidden="1"/>
    </xf>
    <xf numFmtId="0" fontId="21" fillId="0" borderId="1" xfId="0" applyFont="1" applyBorder="1" applyAlignment="1" applyProtection="1">
      <alignment wrapText="1"/>
      <protection hidden="1"/>
    </xf>
    <xf numFmtId="0" fontId="12" fillId="0" borderId="1" xfId="0" applyFont="1" applyBorder="1" applyAlignment="1" applyProtection="1">
      <alignment wrapText="1"/>
      <protection hidden="1"/>
    </xf>
    <xf numFmtId="0" fontId="11" fillId="0" borderId="2" xfId="0" applyFont="1" applyBorder="1" applyAlignment="1" applyProtection="1">
      <alignment wrapText="1"/>
      <protection hidden="1"/>
    </xf>
    <xf numFmtId="0" fontId="15" fillId="0" borderId="16" xfId="0" applyFont="1" applyBorder="1" applyProtection="1">
      <protection hidden="1"/>
    </xf>
    <xf numFmtId="0" fontId="8" fillId="0" borderId="0" xfId="4" applyFont="1" applyBorder="1" applyAlignment="1" applyProtection="1">
      <alignment horizontal="right" vertical="center"/>
      <protection hidden="1"/>
    </xf>
    <xf numFmtId="0" fontId="11" fillId="0" borderId="22" xfId="0" applyFont="1" applyBorder="1" applyAlignment="1" applyProtection="1">
      <alignment horizontal="center" wrapText="1"/>
      <protection hidden="1"/>
    </xf>
    <xf numFmtId="0" fontId="15" fillId="0" borderId="10" xfId="0" applyFont="1" applyBorder="1" applyAlignment="1" applyProtection="1">
      <alignment horizontal="center"/>
      <protection hidden="1"/>
    </xf>
    <xf numFmtId="0" fontId="15" fillId="0" borderId="7" xfId="0" applyFont="1" applyBorder="1" applyAlignment="1" applyProtection="1">
      <alignment horizontal="center"/>
      <protection hidden="1"/>
    </xf>
    <xf numFmtId="0" fontId="15" fillId="0" borderId="9" xfId="0" applyFont="1" applyBorder="1" applyAlignment="1" applyProtection="1">
      <alignment horizontal="center" vertical="center"/>
      <protection hidden="1"/>
    </xf>
    <xf numFmtId="49" fontId="20" fillId="0" borderId="0" xfId="0" applyNumberFormat="1" applyFont="1" applyBorder="1" applyAlignment="1" applyProtection="1">
      <alignment horizontal="center" vertical="center"/>
      <protection hidden="1"/>
    </xf>
    <xf numFmtId="0" fontId="20" fillId="0" borderId="0" xfId="0" applyFont="1" applyProtection="1">
      <protection hidden="1"/>
    </xf>
    <xf numFmtId="0" fontId="10" fillId="0" borderId="0" xfId="0" applyFont="1" applyBorder="1" applyAlignment="1" applyProtection="1">
      <alignment horizontal="centerContinuous" vertical="center" wrapText="1"/>
      <protection hidden="1"/>
    </xf>
    <xf numFmtId="0" fontId="15" fillId="0" borderId="0" xfId="0" applyFont="1" applyBorder="1" applyAlignment="1" applyProtection="1">
      <alignment horizontal="centerContinuous" wrapText="1"/>
      <protection hidden="1"/>
    </xf>
    <xf numFmtId="0" fontId="17" fillId="0" borderId="0" xfId="0" applyFont="1" applyBorder="1" applyAlignment="1" applyProtection="1">
      <alignment horizontal="centerContinuous" wrapText="1"/>
      <protection hidden="1"/>
    </xf>
    <xf numFmtId="0" fontId="8" fillId="0" borderId="0" xfId="0" applyFont="1" applyBorder="1" applyProtection="1">
      <protection hidden="1"/>
    </xf>
    <xf numFmtId="0" fontId="7" fillId="0" borderId="0" xfId="0" applyFont="1" applyBorder="1" applyProtection="1">
      <protection hidden="1"/>
    </xf>
    <xf numFmtId="0" fontId="7" fillId="0" borderId="23" xfId="0" applyFont="1" applyBorder="1" applyAlignment="1" applyProtection="1">
      <alignment horizontal="center"/>
      <protection hidden="1"/>
    </xf>
    <xf numFmtId="0" fontId="7" fillId="0" borderId="0" xfId="0" applyFont="1" applyBorder="1" applyAlignment="1" applyProtection="1">
      <alignment horizontal="center"/>
      <protection hidden="1"/>
    </xf>
    <xf numFmtId="0" fontId="8" fillId="0" borderId="0" xfId="0" applyFont="1" applyBorder="1" applyAlignment="1" applyProtection="1">
      <alignment horizontal="right"/>
      <protection hidden="1"/>
    </xf>
    <xf numFmtId="0" fontId="17" fillId="0" borderId="0" xfId="4" applyFont="1" applyFill="1" applyBorder="1" applyProtection="1">
      <protection hidden="1"/>
    </xf>
    <xf numFmtId="0" fontId="17" fillId="0" borderId="0" xfId="4" applyFont="1" applyBorder="1" applyProtection="1">
      <protection hidden="1"/>
    </xf>
    <xf numFmtId="0" fontId="11" fillId="0" borderId="0" xfId="4" applyFont="1" applyProtection="1">
      <protection hidden="1"/>
    </xf>
    <xf numFmtId="0" fontId="17" fillId="0" borderId="0" xfId="4" applyFont="1" applyProtection="1">
      <protection hidden="1"/>
    </xf>
    <xf numFmtId="0" fontId="11" fillId="0" borderId="0" xfId="4" applyFont="1" applyBorder="1" applyProtection="1">
      <protection hidden="1"/>
    </xf>
    <xf numFmtId="0" fontId="17" fillId="0" borderId="23" xfId="4" applyFont="1" applyBorder="1" applyAlignment="1" applyProtection="1">
      <alignment horizontal="centerContinuous"/>
      <protection hidden="1"/>
    </xf>
    <xf numFmtId="0" fontId="15" fillId="0" borderId="23" xfId="4" applyFont="1" applyBorder="1" applyAlignment="1" applyProtection="1">
      <alignment horizontal="centerContinuous"/>
      <protection hidden="1"/>
    </xf>
    <xf numFmtId="0" fontId="15" fillId="0" borderId="26" xfId="4" applyFont="1" applyBorder="1" applyAlignment="1" applyProtection="1">
      <alignment horizontal="centerContinuous"/>
      <protection hidden="1"/>
    </xf>
    <xf numFmtId="0" fontId="12" fillId="0" borderId="27" xfId="4" applyFont="1" applyBorder="1" applyAlignment="1" applyProtection="1">
      <alignment horizontal="center"/>
      <protection hidden="1"/>
    </xf>
    <xf numFmtId="0" fontId="12" fillId="0" borderId="28" xfId="4" applyFont="1" applyBorder="1" applyAlignment="1" applyProtection="1">
      <alignment horizontal="center" wrapText="1"/>
      <protection hidden="1"/>
    </xf>
    <xf numFmtId="0" fontId="12" fillId="0" borderId="29" xfId="4" applyFont="1" applyBorder="1" applyAlignment="1" applyProtection="1">
      <alignment horizontal="center" wrapText="1"/>
      <protection hidden="1"/>
    </xf>
    <xf numFmtId="0" fontId="12" fillId="0" borderId="0" xfId="4" applyFont="1" applyAlignment="1" applyProtection="1">
      <alignment horizontal="center"/>
      <protection hidden="1"/>
    </xf>
    <xf numFmtId="0" fontId="11" fillId="0" borderId="13" xfId="4" applyFont="1" applyBorder="1" applyProtection="1">
      <protection hidden="1"/>
    </xf>
    <xf numFmtId="0" fontId="11" fillId="0" borderId="5" xfId="4" applyFont="1" applyBorder="1" applyAlignment="1" applyProtection="1">
      <alignment horizontal="center"/>
      <protection hidden="1"/>
    </xf>
    <xf numFmtId="0" fontId="11" fillId="0" borderId="30" xfId="4" applyFont="1" applyBorder="1" applyAlignment="1" applyProtection="1">
      <alignment horizontal="center"/>
      <protection hidden="1"/>
    </xf>
    <xf numFmtId="0" fontId="11" fillId="0" borderId="7" xfId="4" applyFont="1" applyBorder="1" applyAlignment="1" applyProtection="1">
      <alignment vertical="center"/>
      <protection hidden="1"/>
    </xf>
    <xf numFmtId="0" fontId="12" fillId="0" borderId="12" xfId="4" applyFont="1" applyBorder="1" applyProtection="1">
      <protection hidden="1"/>
    </xf>
    <xf numFmtId="0" fontId="11" fillId="0" borderId="23" xfId="4" applyFont="1" applyBorder="1" applyProtection="1">
      <protection hidden="1"/>
    </xf>
    <xf numFmtId="0" fontId="17" fillId="0" borderId="18" xfId="4" applyFont="1" applyBorder="1" applyAlignment="1" applyProtection="1">
      <alignment horizontal="centerContinuous"/>
      <protection hidden="1"/>
    </xf>
    <xf numFmtId="0" fontId="15" fillId="0" borderId="18" xfId="4" applyFont="1" applyBorder="1" applyAlignment="1" applyProtection="1">
      <alignment horizontal="centerContinuous"/>
      <protection hidden="1"/>
    </xf>
    <xf numFmtId="0" fontId="15" fillId="0" borderId="19" xfId="4" applyFont="1" applyBorder="1" applyAlignment="1" applyProtection="1">
      <alignment horizontal="centerContinuous"/>
      <protection hidden="1"/>
    </xf>
    <xf numFmtId="0" fontId="12" fillId="0" borderId="19" xfId="4" applyFont="1" applyBorder="1" applyAlignment="1" applyProtection="1">
      <alignment horizontal="center" wrapText="1"/>
      <protection hidden="1"/>
    </xf>
    <xf numFmtId="0" fontId="11" fillId="0" borderId="31" xfId="4" applyFont="1" applyBorder="1" applyAlignment="1" applyProtection="1">
      <alignment horizontal="center"/>
      <protection hidden="1"/>
    </xf>
    <xf numFmtId="0" fontId="12" fillId="0" borderId="27" xfId="4" applyFont="1" applyBorder="1" applyAlignment="1" applyProtection="1">
      <alignment horizontal="center" wrapText="1"/>
      <protection hidden="1"/>
    </xf>
    <xf numFmtId="0" fontId="12" fillId="0" borderId="32" xfId="4" applyFont="1" applyBorder="1" applyAlignment="1" applyProtection="1">
      <alignment horizontal="center" wrapText="1"/>
      <protection hidden="1"/>
    </xf>
    <xf numFmtId="44" fontId="11" fillId="0" borderId="32" xfId="4" applyNumberFormat="1" applyFont="1" applyBorder="1" applyAlignment="1" applyProtection="1">
      <alignment horizontal="right"/>
      <protection hidden="1"/>
    </xf>
    <xf numFmtId="0" fontId="11" fillId="0" borderId="18" xfId="4" applyFont="1" applyBorder="1" applyAlignment="1" applyProtection="1">
      <alignment horizontal="left" wrapText="1"/>
      <protection hidden="1"/>
    </xf>
    <xf numFmtId="0" fontId="11" fillId="0" borderId="0" xfId="4" applyFont="1" applyBorder="1" applyAlignment="1" applyProtection="1">
      <alignment horizontal="left" wrapText="1"/>
      <protection hidden="1"/>
    </xf>
    <xf numFmtId="0" fontId="0" fillId="0" borderId="0" xfId="0" applyBorder="1" applyAlignment="1" applyProtection="1">
      <alignment horizontal="left" wrapText="1"/>
      <protection hidden="1"/>
    </xf>
    <xf numFmtId="0" fontId="11" fillId="0" borderId="6" xfId="4" applyFont="1" applyBorder="1" applyAlignment="1" applyProtection="1">
      <alignment horizontal="right"/>
      <protection hidden="1"/>
    </xf>
    <xf numFmtId="44" fontId="11" fillId="0" borderId="6" xfId="4" applyNumberFormat="1" applyFont="1" applyBorder="1" applyAlignment="1" applyProtection="1">
      <alignment horizontal="right"/>
      <protection hidden="1"/>
    </xf>
    <xf numFmtId="44" fontId="11" fillId="0" borderId="0" xfId="4" applyNumberFormat="1" applyFont="1" applyBorder="1" applyAlignment="1" applyProtection="1">
      <alignment horizontal="right"/>
      <protection hidden="1"/>
    </xf>
    <xf numFmtId="0" fontId="10" fillId="0" borderId="0" xfId="4" applyFont="1" applyFill="1" applyBorder="1" applyAlignment="1" applyProtection="1">
      <alignment horizontal="center" vertical="center"/>
      <protection hidden="1"/>
    </xf>
    <xf numFmtId="0" fontId="23" fillId="0" borderId="0" xfId="4" applyFont="1" applyFill="1" applyBorder="1" applyAlignment="1" applyProtection="1">
      <alignment horizontal="center" vertical="center"/>
      <protection hidden="1"/>
    </xf>
    <xf numFmtId="0" fontId="12" fillId="0" borderId="0" xfId="4" applyFont="1" applyBorder="1" applyAlignment="1" applyProtection="1">
      <alignment horizontal="center" wrapText="1"/>
      <protection hidden="1"/>
    </xf>
    <xf numFmtId="0" fontId="15" fillId="0" borderId="0" xfId="0" applyFont="1" applyBorder="1" applyAlignment="1" applyProtection="1">
      <alignment horizontal="centerContinuous"/>
      <protection hidden="1"/>
    </xf>
    <xf numFmtId="0" fontId="8" fillId="0" borderId="0" xfId="0" applyFont="1" applyBorder="1" applyAlignment="1" applyProtection="1">
      <alignment horizontal="center"/>
      <protection hidden="1"/>
    </xf>
    <xf numFmtId="0" fontId="27" fillId="0" borderId="0" xfId="0" applyFont="1" applyBorder="1" applyAlignment="1" applyProtection="1">
      <alignment horizontal="centerContinuous" wrapText="1"/>
      <protection hidden="1"/>
    </xf>
    <xf numFmtId="0" fontId="12" fillId="0" borderId="0" xfId="0" applyFont="1" applyBorder="1" applyAlignment="1" applyProtection="1">
      <alignment horizontal="centerContinuous"/>
      <protection hidden="1"/>
    </xf>
    <xf numFmtId="0" fontId="8" fillId="0" borderId="0" xfId="0" applyFont="1" applyAlignment="1" applyProtection="1">
      <alignment horizontal="centerContinuous"/>
      <protection hidden="1"/>
    </xf>
    <xf numFmtId="0" fontId="7" fillId="0" borderId="0" xfId="0" applyFont="1" applyBorder="1" applyAlignment="1" applyProtection="1">
      <alignment horizontal="centerContinuous" vertical="center"/>
      <protection hidden="1"/>
    </xf>
    <xf numFmtId="0" fontId="8" fillId="0" borderId="0" xfId="0" applyFont="1" applyBorder="1" applyAlignment="1" applyProtection="1">
      <alignment horizontal="centerContinuous"/>
      <protection hidden="1"/>
    </xf>
    <xf numFmtId="0" fontId="15" fillId="0" borderId="0" xfId="0" applyFont="1" applyBorder="1" applyAlignment="1" applyProtection="1">
      <alignment horizontal="centerContinuous" vertical="center"/>
      <protection hidden="1"/>
    </xf>
    <xf numFmtId="0" fontId="18" fillId="0" borderId="0" xfId="0" applyFont="1" applyAlignment="1" applyProtection="1">
      <alignment horizontal="centerContinuous" vertical="center"/>
      <protection hidden="1"/>
    </xf>
    <xf numFmtId="0" fontId="15" fillId="0" borderId="0" xfId="0" applyFont="1" applyAlignment="1" applyProtection="1">
      <alignment horizontal="centerContinuous"/>
      <protection hidden="1"/>
    </xf>
    <xf numFmtId="0" fontId="13" fillId="0" borderId="0" xfId="0" applyFont="1" applyAlignment="1" applyProtection="1">
      <alignment wrapText="1"/>
      <protection hidden="1"/>
    </xf>
    <xf numFmtId="0" fontId="15" fillId="0" borderId="0" xfId="0" applyFont="1" applyAlignment="1" applyProtection="1">
      <alignment horizontal="centerContinuous" wrapText="1"/>
      <protection hidden="1"/>
    </xf>
    <xf numFmtId="0" fontId="11" fillId="0" borderId="0" xfId="0" applyFont="1" applyAlignment="1" applyProtection="1">
      <alignment horizontal="centerContinuous" vertical="top"/>
      <protection hidden="1"/>
    </xf>
    <xf numFmtId="0" fontId="26" fillId="0" borderId="0" xfId="0" applyFont="1" applyProtection="1">
      <protection hidden="1"/>
    </xf>
    <xf numFmtId="0" fontId="9" fillId="0" borderId="0" xfId="0" applyFont="1" applyBorder="1" applyAlignment="1" applyProtection="1">
      <alignment horizontal="center"/>
      <protection hidden="1"/>
    </xf>
    <xf numFmtId="0" fontId="15" fillId="0" borderId="0" xfId="0" applyFont="1" applyAlignment="1" applyProtection="1">
      <alignment wrapText="1"/>
      <protection hidden="1"/>
    </xf>
    <xf numFmtId="0" fontId="15" fillId="0" borderId="25" xfId="0" applyFont="1" applyBorder="1" applyAlignment="1" applyProtection="1">
      <alignment vertical="center"/>
      <protection hidden="1"/>
    </xf>
    <xf numFmtId="0" fontId="15" fillId="0" borderId="23" xfId="0" applyFont="1" applyBorder="1" applyAlignment="1" applyProtection="1">
      <alignment vertical="center"/>
      <protection hidden="1"/>
    </xf>
    <xf numFmtId="0" fontId="15" fillId="0" borderId="23" xfId="0" applyFont="1" applyBorder="1" applyAlignment="1" applyProtection="1">
      <alignment horizontal="center" vertical="center"/>
      <protection hidden="1"/>
    </xf>
    <xf numFmtId="0" fontId="13" fillId="0" borderId="23" xfId="0" applyFont="1" applyBorder="1" applyAlignment="1" applyProtection="1">
      <alignment horizontal="center" vertical="center"/>
      <protection hidden="1"/>
    </xf>
    <xf numFmtId="0" fontId="15" fillId="0" borderId="26" xfId="0" applyFont="1" applyBorder="1" applyProtection="1">
      <protection hidden="1"/>
    </xf>
    <xf numFmtId="0" fontId="15" fillId="0" borderId="32" xfId="0" applyFont="1" applyBorder="1" applyProtection="1">
      <protection hidden="1"/>
    </xf>
    <xf numFmtId="0" fontId="15" fillId="0" borderId="34" xfId="0" applyFont="1" applyBorder="1" applyAlignment="1" applyProtection="1">
      <alignment horizontal="center"/>
      <protection hidden="1"/>
    </xf>
    <xf numFmtId="0" fontId="15" fillId="0" borderId="35" xfId="0" applyFont="1" applyBorder="1" applyProtection="1">
      <protection hidden="1"/>
    </xf>
    <xf numFmtId="0" fontId="15" fillId="0" borderId="35" xfId="0"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5" fillId="0" borderId="36" xfId="0" applyFont="1" applyBorder="1" applyProtection="1">
      <protection hidden="1"/>
    </xf>
    <xf numFmtId="0" fontId="15" fillId="0" borderId="6" xfId="0" applyFont="1" applyBorder="1" applyAlignment="1" applyProtection="1">
      <alignment wrapText="1"/>
      <protection hidden="1"/>
    </xf>
    <xf numFmtId="0" fontId="15" fillId="0" borderId="6" xfId="0" applyFont="1" applyBorder="1" applyProtection="1">
      <protection hidden="1"/>
    </xf>
    <xf numFmtId="0" fontId="15" fillId="0" borderId="6" xfId="0" applyFont="1" applyBorder="1" applyAlignment="1" applyProtection="1">
      <alignment horizontal="center"/>
      <protection hidden="1"/>
    </xf>
    <xf numFmtId="0" fontId="28" fillId="0" borderId="6" xfId="0" applyFont="1" applyFill="1" applyBorder="1" applyAlignment="1" applyProtection="1">
      <alignment horizontal="center" wrapText="1"/>
      <protection hidden="1"/>
    </xf>
    <xf numFmtId="0" fontId="15" fillId="0" borderId="37" xfId="0" applyFont="1" applyBorder="1" applyProtection="1">
      <protection hidden="1"/>
    </xf>
    <xf numFmtId="0" fontId="28" fillId="0" borderId="0" xfId="0" applyFont="1" applyFill="1" applyBorder="1" applyAlignment="1" applyProtection="1">
      <alignment horizontal="center" wrapText="1"/>
      <protection hidden="1"/>
    </xf>
    <xf numFmtId="0" fontId="15" fillId="0" borderId="0" xfId="0" applyFont="1" applyAlignment="1" applyProtection="1">
      <alignment horizontal="left" wrapText="1"/>
      <protection hidden="1"/>
    </xf>
    <xf numFmtId="0" fontId="13" fillId="0" borderId="0" xfId="0" applyFont="1" applyAlignment="1" applyProtection="1">
      <protection hidden="1"/>
    </xf>
    <xf numFmtId="0" fontId="17" fillId="0" borderId="0" xfId="0" applyFont="1" applyBorder="1" applyProtection="1">
      <protection hidden="1"/>
    </xf>
    <xf numFmtId="0" fontId="15" fillId="0" borderId="0" xfId="0" applyFont="1" applyAlignment="1" applyProtection="1">
      <alignment horizontal="right"/>
      <protection hidden="1"/>
    </xf>
    <xf numFmtId="44" fontId="15" fillId="0" borderId="0" xfId="0" applyNumberFormat="1" applyFont="1" applyBorder="1" applyAlignment="1" applyProtection="1">
      <alignment horizontal="center"/>
      <protection hidden="1"/>
    </xf>
    <xf numFmtId="44" fontId="15" fillId="0" borderId="20" xfId="0" applyNumberFormat="1" applyFont="1" applyBorder="1" applyAlignment="1" applyProtection="1">
      <alignment horizontal="center" vertical="center"/>
      <protection hidden="1"/>
    </xf>
    <xf numFmtId="0" fontId="5" fillId="0" borderId="0" xfId="0" applyFont="1" applyBorder="1" applyProtection="1">
      <protection hidden="1"/>
    </xf>
    <xf numFmtId="0" fontId="42" fillId="0" borderId="0" xfId="0" applyFont="1" applyProtection="1">
      <protection hidden="1"/>
    </xf>
    <xf numFmtId="0" fontId="5" fillId="0" borderId="0" xfId="0" applyFont="1" applyProtection="1">
      <protection hidden="1"/>
    </xf>
    <xf numFmtId="44" fontId="15" fillId="4" borderId="38" xfId="2" applyNumberFormat="1" applyFont="1" applyFill="1" applyBorder="1" applyProtection="1">
      <protection hidden="1"/>
    </xf>
    <xf numFmtId="44" fontId="15" fillId="4" borderId="38" xfId="0" applyNumberFormat="1" applyFont="1" applyFill="1" applyBorder="1" applyProtection="1">
      <protection hidden="1"/>
    </xf>
    <xf numFmtId="43" fontId="11" fillId="2" borderId="1" xfId="6" applyNumberFormat="1" applyFont="1" applyFill="1" applyBorder="1" applyAlignment="1" applyProtection="1">
      <alignment horizontal="center"/>
      <protection hidden="1"/>
    </xf>
    <xf numFmtId="43" fontId="11" fillId="2" borderId="38" xfId="6" applyNumberFormat="1" applyFont="1" applyFill="1" applyBorder="1" applyAlignment="1" applyProtection="1">
      <alignment horizontal="center"/>
      <protection hidden="1"/>
    </xf>
    <xf numFmtId="43" fontId="11" fillId="0" borderId="0" xfId="6" applyNumberFormat="1" applyFont="1" applyProtection="1">
      <protection hidden="1"/>
    </xf>
    <xf numFmtId="43" fontId="11" fillId="0" borderId="0" xfId="6" applyNumberFormat="1" applyFont="1" applyAlignment="1" applyProtection="1">
      <alignment horizontal="right"/>
      <protection hidden="1"/>
    </xf>
    <xf numFmtId="43" fontId="11" fillId="0" borderId="0" xfId="2" applyNumberFormat="1" applyFont="1" applyFill="1" applyBorder="1" applyAlignment="1" applyProtection="1">
      <protection hidden="1"/>
    </xf>
    <xf numFmtId="43" fontId="11" fillId="0" borderId="0" xfId="10" applyNumberFormat="1" applyFont="1" applyProtection="1">
      <protection hidden="1"/>
    </xf>
    <xf numFmtId="43" fontId="11" fillId="0" borderId="0" xfId="2" applyNumberFormat="1" applyFont="1" applyBorder="1" applyAlignment="1" applyProtection="1">
      <protection hidden="1"/>
    </xf>
    <xf numFmtId="43" fontId="11" fillId="0" borderId="0" xfId="10" applyNumberFormat="1" applyFont="1" applyBorder="1" applyProtection="1">
      <protection hidden="1"/>
    </xf>
    <xf numFmtId="43" fontId="11" fillId="0" borderId="0" xfId="2" applyNumberFormat="1" applyFont="1" applyBorder="1" applyProtection="1">
      <protection hidden="1"/>
    </xf>
    <xf numFmtId="43" fontId="11" fillId="0" borderId="0" xfId="9" applyNumberFormat="1" applyFont="1" applyBorder="1" applyProtection="1">
      <protection hidden="1"/>
    </xf>
    <xf numFmtId="43" fontId="12" fillId="0" borderId="0" xfId="9" applyNumberFormat="1" applyFont="1" applyBorder="1" applyProtection="1">
      <protection hidden="1"/>
    </xf>
    <xf numFmtId="43" fontId="11" fillId="0" borderId="0" xfId="9" applyNumberFormat="1" applyFont="1" applyBorder="1" applyAlignment="1" applyProtection="1">
      <alignment horizontal="right"/>
      <protection hidden="1"/>
    </xf>
    <xf numFmtId="43" fontId="15" fillId="0" borderId="0" xfId="0" applyNumberFormat="1" applyFont="1" applyProtection="1">
      <protection hidden="1"/>
    </xf>
    <xf numFmtId="43" fontId="11" fillId="0" borderId="16" xfId="9" applyNumberFormat="1" applyFont="1" applyBorder="1" applyAlignment="1" applyProtection="1">
      <alignment horizontal="centerContinuous"/>
      <protection hidden="1"/>
    </xf>
    <xf numFmtId="43" fontId="11" fillId="0" borderId="39" xfId="9" applyNumberFormat="1" applyFont="1" applyBorder="1" applyAlignment="1" applyProtection="1">
      <alignment horizontal="centerContinuous"/>
      <protection hidden="1"/>
    </xf>
    <xf numFmtId="43" fontId="11" fillId="0" borderId="0" xfId="9" applyNumberFormat="1" applyFont="1" applyProtection="1">
      <protection hidden="1"/>
    </xf>
    <xf numFmtId="43" fontId="11" fillId="0" borderId="0" xfId="9" applyNumberFormat="1" applyFont="1" applyBorder="1" applyAlignment="1" applyProtection="1">
      <alignment horizontal="centerContinuous"/>
      <protection hidden="1"/>
    </xf>
    <xf numFmtId="43" fontId="11" fillId="0" borderId="0" xfId="9" applyNumberFormat="1" applyFont="1" applyAlignment="1" applyProtection="1">
      <alignment horizontal="center"/>
      <protection hidden="1"/>
    </xf>
    <xf numFmtId="43" fontId="11" fillId="0" borderId="0" xfId="9" applyNumberFormat="1" applyFont="1" applyFill="1" applyBorder="1" applyProtection="1">
      <protection hidden="1"/>
    </xf>
    <xf numFmtId="43" fontId="11" fillId="0" borderId="0" xfId="9" applyNumberFormat="1" applyFont="1" applyFill="1" applyBorder="1" applyAlignment="1" applyProtection="1">
      <alignment vertical="top"/>
      <protection hidden="1"/>
    </xf>
    <xf numFmtId="43" fontId="11" fillId="0" borderId="0" xfId="9" applyNumberFormat="1" applyFont="1" applyFill="1" applyBorder="1" applyAlignment="1" applyProtection="1">
      <alignment horizontal="right"/>
      <protection hidden="1"/>
    </xf>
    <xf numFmtId="43" fontId="11" fillId="0" borderId="16" xfId="2" applyNumberFormat="1" applyFont="1" applyBorder="1" applyAlignment="1" applyProtection="1">
      <protection hidden="1"/>
    </xf>
    <xf numFmtId="43" fontId="11" fillId="0" borderId="0" xfId="8" applyNumberFormat="1" applyFont="1" applyProtection="1">
      <protection hidden="1"/>
    </xf>
    <xf numFmtId="43" fontId="11" fillId="0" borderId="16" xfId="8" applyNumberFormat="1" applyFont="1" applyBorder="1" applyAlignment="1" applyProtection="1">
      <alignment horizontal="centerContinuous"/>
      <protection hidden="1"/>
    </xf>
    <xf numFmtId="43" fontId="11" fillId="0" borderId="0" xfId="8" applyNumberFormat="1" applyFont="1" applyAlignment="1" applyProtection="1">
      <alignment horizontal="right"/>
      <protection hidden="1"/>
    </xf>
    <xf numFmtId="43" fontId="19" fillId="0" borderId="0" xfId="8" applyNumberFormat="1" applyFont="1" applyProtection="1">
      <protection hidden="1"/>
    </xf>
    <xf numFmtId="43" fontId="11" fillId="0" borderId="0" xfId="7" applyNumberFormat="1" applyFont="1" applyProtection="1">
      <protection hidden="1"/>
    </xf>
    <xf numFmtId="43" fontId="11" fillId="0" borderId="0" xfId="7" applyNumberFormat="1" applyFont="1" applyAlignment="1" applyProtection="1">
      <alignment horizontal="right"/>
      <protection hidden="1"/>
    </xf>
    <xf numFmtId="43" fontId="19" fillId="0" borderId="0" xfId="7" applyNumberFormat="1" applyFont="1" applyProtection="1">
      <protection hidden="1"/>
    </xf>
    <xf numFmtId="164" fontId="17" fillId="0" borderId="6" xfId="10" applyNumberFormat="1" applyFont="1" applyBorder="1" applyAlignment="1" applyProtection="1">
      <alignment horizontal="center"/>
      <protection hidden="1"/>
    </xf>
    <xf numFmtId="164" fontId="17" fillId="0" borderId="6" xfId="9" applyNumberFormat="1" applyFont="1" applyBorder="1" applyAlignment="1" applyProtection="1">
      <alignment horizontal="center"/>
      <protection hidden="1"/>
    </xf>
    <xf numFmtId="0" fontId="11" fillId="0" borderId="16" xfId="9" applyFont="1" applyBorder="1" applyAlignment="1" applyProtection="1">
      <alignment horizontal="left"/>
      <protection locked="0"/>
    </xf>
    <xf numFmtId="164" fontId="17" fillId="0" borderId="6" xfId="7" applyNumberFormat="1" applyFont="1" applyBorder="1" applyAlignment="1" applyProtection="1">
      <alignment horizontal="center"/>
      <protection hidden="1"/>
    </xf>
    <xf numFmtId="164" fontId="17" fillId="0" borderId="6" xfId="8" applyNumberFormat="1" applyFont="1" applyBorder="1" applyAlignment="1" applyProtection="1">
      <alignment horizontal="center"/>
      <protection hidden="1"/>
    </xf>
    <xf numFmtId="0" fontId="11" fillId="0" borderId="7" xfId="4" applyFont="1" applyFill="1" applyBorder="1" applyAlignment="1" applyProtection="1">
      <alignment vertical="center"/>
      <protection locked="0"/>
    </xf>
    <xf numFmtId="0" fontId="11" fillId="0" borderId="7" xfId="4" applyFont="1" applyBorder="1" applyAlignment="1" applyProtection="1">
      <alignment vertical="center"/>
      <protection locked="0"/>
    </xf>
    <xf numFmtId="0" fontId="12" fillId="0" borderId="0" xfId="0" applyNumberFormat="1" applyFont="1" applyBorder="1" applyAlignment="1" applyProtection="1">
      <alignment horizontal="centerContinuous"/>
      <protection hidden="1"/>
    </xf>
    <xf numFmtId="0" fontId="17" fillId="0" borderId="0" xfId="0" applyNumberFormat="1" applyFont="1" applyBorder="1" applyAlignment="1" applyProtection="1">
      <alignment horizontal="centerContinuous"/>
      <protection hidden="1"/>
    </xf>
    <xf numFmtId="0" fontId="15" fillId="0" borderId="0" xfId="0" applyNumberFormat="1" applyFont="1" applyBorder="1" applyAlignment="1" applyProtection="1">
      <alignment horizontal="centerContinuous"/>
      <protection hidden="1"/>
    </xf>
    <xf numFmtId="44" fontId="15" fillId="0" borderId="1" xfId="0" applyNumberFormat="1" applyFont="1" applyBorder="1" applyAlignment="1" applyProtection="1">
      <alignment horizontal="centerContinuous" vertical="center"/>
      <protection locked="0"/>
    </xf>
    <xf numFmtId="44" fontId="15" fillId="0" borderId="3" xfId="0" applyNumberFormat="1" applyFont="1" applyBorder="1" applyAlignment="1" applyProtection="1">
      <alignment horizontal="center" vertical="center"/>
      <protection locked="0"/>
    </xf>
    <xf numFmtId="44" fontId="15" fillId="0" borderId="0" xfId="0" applyNumberFormat="1" applyFont="1" applyBorder="1" applyAlignment="1" applyProtection="1">
      <alignment horizontal="centerContinuous"/>
      <protection hidden="1"/>
    </xf>
    <xf numFmtId="44" fontId="15" fillId="0" borderId="16" xfId="0" applyNumberFormat="1" applyFont="1" applyBorder="1" applyAlignment="1" applyProtection="1">
      <alignment horizontal="center"/>
      <protection hidden="1"/>
    </xf>
    <xf numFmtId="44" fontId="15" fillId="0" borderId="0" xfId="0" applyNumberFormat="1" applyFont="1" applyBorder="1" applyAlignment="1" applyProtection="1">
      <alignment vertical="center"/>
      <protection hidden="1"/>
    </xf>
    <xf numFmtId="44" fontId="15" fillId="0" borderId="0" xfId="0" applyNumberFormat="1" applyFont="1" applyBorder="1" applyAlignment="1" applyProtection="1">
      <alignment horizontal="left" vertical="center"/>
      <protection hidden="1"/>
    </xf>
    <xf numFmtId="0" fontId="11" fillId="0" borderId="1" xfId="0" applyFont="1" applyBorder="1" applyAlignment="1" applyProtection="1">
      <alignment wrapText="1"/>
      <protection locked="0"/>
    </xf>
    <xf numFmtId="0" fontId="0" fillId="0" borderId="1" xfId="0" applyBorder="1" applyProtection="1">
      <protection locked="0"/>
    </xf>
    <xf numFmtId="0" fontId="19" fillId="0" borderId="1" xfId="6" applyFont="1" applyBorder="1" applyAlignment="1" applyProtection="1">
      <alignment horizontal="center"/>
      <protection hidden="1"/>
    </xf>
    <xf numFmtId="0" fontId="11" fillId="0" borderId="7" xfId="4" applyFont="1" applyBorder="1" applyAlignment="1" applyProtection="1">
      <alignment vertical="center" wrapText="1"/>
      <protection locked="0"/>
    </xf>
    <xf numFmtId="0" fontId="12" fillId="0" borderId="41" xfId="4" applyFont="1" applyBorder="1" applyAlignment="1" applyProtection="1">
      <alignment horizontal="center" wrapText="1"/>
      <protection locked="0"/>
    </xf>
    <xf numFmtId="0" fontId="12" fillId="0" borderId="24" xfId="0" applyFont="1" applyBorder="1" applyAlignment="1" applyProtection="1">
      <alignment horizontal="center" wrapText="1"/>
    </xf>
    <xf numFmtId="0" fontId="11" fillId="0" borderId="0" xfId="0" applyFont="1" applyFill="1" applyBorder="1" applyProtection="1"/>
    <xf numFmtId="0" fontId="39" fillId="0" borderId="1" xfId="0" applyFont="1" applyBorder="1" applyAlignment="1" applyProtection="1">
      <alignment wrapText="1"/>
    </xf>
    <xf numFmtId="0" fontId="13" fillId="0" borderId="0" xfId="4" applyFont="1" applyProtection="1">
      <protection hidden="1"/>
    </xf>
    <xf numFmtId="0" fontId="11" fillId="0" borderId="0" xfId="9" applyFont="1" applyBorder="1" applyProtection="1"/>
    <xf numFmtId="0" fontId="15" fillId="0" borderId="25" xfId="0" applyFont="1" applyBorder="1" applyProtection="1">
      <protection hidden="1"/>
    </xf>
    <xf numFmtId="0" fontId="15" fillId="0" borderId="42" xfId="0" applyFont="1" applyBorder="1" applyAlignment="1" applyProtection="1">
      <alignment vertical="center"/>
      <protection hidden="1"/>
    </xf>
    <xf numFmtId="0" fontId="15" fillId="0" borderId="42" xfId="0" applyFont="1" applyBorder="1" applyAlignment="1" applyProtection="1">
      <alignment horizontal="left" vertical="center"/>
      <protection hidden="1"/>
    </xf>
    <xf numFmtId="0" fontId="17" fillId="0" borderId="42" xfId="0" applyFont="1" applyBorder="1" applyAlignment="1" applyProtection="1">
      <alignment horizontal="left" vertical="center"/>
      <protection hidden="1"/>
    </xf>
    <xf numFmtId="0" fontId="9" fillId="0" borderId="6" xfId="0" applyFont="1" applyBorder="1" applyAlignment="1" applyProtection="1">
      <protection hidden="1"/>
    </xf>
    <xf numFmtId="0" fontId="15" fillId="0" borderId="37" xfId="0" applyFont="1" applyBorder="1" applyAlignment="1" applyProtection="1">
      <alignment horizontal="center" vertical="center"/>
      <protection hidden="1"/>
    </xf>
    <xf numFmtId="44" fontId="0" fillId="0" borderId="0" xfId="0" applyNumberFormat="1" applyBorder="1" applyProtection="1">
      <protection locked="0"/>
    </xf>
    <xf numFmtId="0" fontId="15" fillId="0" borderId="0" xfId="0" applyFont="1" applyProtection="1"/>
    <xf numFmtId="0" fontId="19" fillId="0" borderId="5" xfId="9" applyFont="1" applyBorder="1" applyAlignment="1" applyProtection="1">
      <alignment horizontal="center"/>
      <protection locked="0"/>
    </xf>
    <xf numFmtId="0" fontId="11" fillId="0" borderId="7" xfId="0" applyFont="1" applyBorder="1" applyAlignment="1" applyProtection="1">
      <alignment horizontal="center"/>
    </xf>
    <xf numFmtId="0" fontId="11" fillId="0" borderId="0" xfId="4" applyFont="1" applyProtection="1">
      <protection locked="0"/>
    </xf>
    <xf numFmtId="0" fontId="20" fillId="0" borderId="0" xfId="0" applyFont="1" applyBorder="1" applyAlignment="1" applyProtection="1">
      <protection hidden="1"/>
    </xf>
    <xf numFmtId="0" fontId="15" fillId="0" borderId="0" xfId="0" applyFont="1"/>
    <xf numFmtId="0" fontId="11" fillId="0" borderId="7" xfId="4" applyFont="1" applyFill="1" applyBorder="1" applyAlignment="1" applyProtection="1">
      <alignment vertical="center"/>
      <protection hidden="1"/>
    </xf>
    <xf numFmtId="0" fontId="10" fillId="0" borderId="0" xfId="0" applyFont="1" applyAlignment="1" applyProtection="1">
      <alignment horizontal="centerContinuous"/>
    </xf>
    <xf numFmtId="0" fontId="7" fillId="0" borderId="0" xfId="0" applyFont="1" applyAlignment="1" applyProtection="1">
      <alignment horizontal="centerContinuous"/>
    </xf>
    <xf numFmtId="0" fontId="8" fillId="0" borderId="0" xfId="0" applyFont="1" applyProtection="1"/>
    <xf numFmtId="0" fontId="54" fillId="0" borderId="0" xfId="0" applyFont="1" applyProtection="1"/>
    <xf numFmtId="0" fontId="8" fillId="0" borderId="0" xfId="0" applyFont="1" applyAlignment="1" applyProtection="1">
      <alignment horizontal="center"/>
    </xf>
    <xf numFmtId="0" fontId="8" fillId="0" borderId="0" xfId="0" applyFont="1" applyAlignment="1" applyProtection="1">
      <alignment horizontal="center" wrapText="1"/>
    </xf>
    <xf numFmtId="0" fontId="11" fillId="0" borderId="5" xfId="9" applyFont="1" applyBorder="1" applyAlignment="1" applyProtection="1">
      <alignment horizontal="left"/>
    </xf>
    <xf numFmtId="0" fontId="11" fillId="0" borderId="5" xfId="9" applyFont="1" applyBorder="1" applyAlignment="1" applyProtection="1">
      <alignment horizontal="center"/>
    </xf>
    <xf numFmtId="0" fontId="11" fillId="0" borderId="5" xfId="9" applyFont="1" applyBorder="1" applyProtection="1"/>
    <xf numFmtId="0" fontId="11" fillId="0" borderId="1" xfId="7" applyFont="1" applyBorder="1" applyAlignment="1" applyProtection="1">
      <alignment horizontal="center"/>
    </xf>
    <xf numFmtId="0" fontId="4" fillId="0" borderId="0" xfId="0" applyFont="1" applyBorder="1" applyAlignment="1" applyProtection="1">
      <protection hidden="1"/>
    </xf>
    <xf numFmtId="0" fontId="15" fillId="0" borderId="0" xfId="0" applyFont="1" applyFill="1" applyBorder="1" applyAlignment="1" applyProtection="1">
      <protection hidden="1"/>
    </xf>
    <xf numFmtId="0" fontId="10" fillId="0" borderId="0" xfId="0" applyFont="1" applyBorder="1" applyProtection="1">
      <protection hidden="1"/>
    </xf>
    <xf numFmtId="44" fontId="11" fillId="0" borderId="0" xfId="0" applyNumberFormat="1" applyFont="1" applyBorder="1" applyProtection="1">
      <protection hidden="1"/>
    </xf>
    <xf numFmtId="44" fontId="15" fillId="0" borderId="0" xfId="0" applyNumberFormat="1" applyFont="1" applyBorder="1" applyProtection="1">
      <protection hidden="1"/>
    </xf>
    <xf numFmtId="0" fontId="11" fillId="0" borderId="0" xfId="0" applyFont="1" applyBorder="1" applyAlignment="1" applyProtection="1">
      <alignment horizontal="center"/>
      <protection hidden="1"/>
    </xf>
    <xf numFmtId="49" fontId="11" fillId="0" borderId="0" xfId="0" applyNumberFormat="1" applyFont="1" applyBorder="1" applyAlignment="1" applyProtection="1">
      <alignment horizontal="left"/>
      <protection locked="0"/>
    </xf>
    <xf numFmtId="43" fontId="11" fillId="0" borderId="0" xfId="0" applyNumberFormat="1" applyFont="1" applyBorder="1" applyProtection="1">
      <protection locked="0"/>
    </xf>
    <xf numFmtId="167" fontId="11" fillId="0" borderId="0" xfId="0" applyNumberFormat="1" applyFont="1" applyBorder="1" applyProtection="1">
      <protection hidden="1"/>
    </xf>
    <xf numFmtId="0" fontId="12" fillId="0" borderId="0" xfId="0" applyFont="1" applyBorder="1" applyProtection="1">
      <protection hidden="1"/>
    </xf>
    <xf numFmtId="43" fontId="11" fillId="0" borderId="0" xfId="0" applyNumberFormat="1" applyFont="1" applyBorder="1" applyProtection="1">
      <protection hidden="1"/>
    </xf>
    <xf numFmtId="167" fontId="11" fillId="0" borderId="0" xfId="0" applyNumberFormat="1" applyFont="1" applyFill="1" applyBorder="1" applyProtection="1">
      <protection hidden="1"/>
    </xf>
    <xf numFmtId="0" fontId="9" fillId="0" borderId="0" xfId="0" applyFont="1" applyFill="1" applyBorder="1" applyAlignment="1" applyProtection="1">
      <alignment horizontal="center" vertical="center"/>
      <protection hidden="1"/>
    </xf>
    <xf numFmtId="0" fontId="51" fillId="0" borderId="0" xfId="0" applyFont="1" applyFill="1" applyBorder="1" applyAlignment="1" applyProtection="1">
      <alignment vertical="center"/>
      <protection hidden="1"/>
    </xf>
    <xf numFmtId="0" fontId="11" fillId="0" borderId="0" xfId="0" applyFont="1" applyBorder="1" applyAlignment="1" applyProtection="1">
      <alignment horizontal="center"/>
    </xf>
    <xf numFmtId="164" fontId="11" fillId="0" borderId="0" xfId="0" applyNumberFormat="1" applyFont="1" applyBorder="1" applyAlignment="1" applyProtection="1">
      <alignment horizontal="left"/>
      <protection locked="0"/>
    </xf>
    <xf numFmtId="44" fontId="11" fillId="0" borderId="0" xfId="0" applyNumberFormat="1" applyFont="1" applyBorder="1" applyProtection="1">
      <protection locked="0"/>
    </xf>
    <xf numFmtId="165" fontId="11" fillId="0" borderId="0" xfId="0" applyNumberFormat="1" applyFont="1" applyBorder="1" applyProtection="1"/>
    <xf numFmtId="0" fontId="15" fillId="0" borderId="18" xfId="0" applyFont="1" applyBorder="1" applyAlignment="1" applyProtection="1">
      <alignment horizontal="centerContinuous"/>
      <protection hidden="1"/>
    </xf>
    <xf numFmtId="0" fontId="15" fillId="0" borderId="19" xfId="0" applyFont="1" applyBorder="1" applyAlignment="1" applyProtection="1">
      <alignment horizontal="centerContinuous"/>
      <protection hidden="1"/>
    </xf>
    <xf numFmtId="0" fontId="38" fillId="0" borderId="0" xfId="0" applyFont="1" applyBorder="1" applyAlignment="1" applyProtection="1">
      <alignment horizontal="centerContinuous"/>
      <protection hidden="1"/>
    </xf>
    <xf numFmtId="0" fontId="17" fillId="0" borderId="1" xfId="0" applyFont="1" applyBorder="1" applyProtection="1">
      <protection hidden="1"/>
    </xf>
    <xf numFmtId="0" fontId="15" fillId="4" borderId="1" xfId="0" applyFont="1" applyFill="1" applyBorder="1" applyProtection="1">
      <protection hidden="1"/>
    </xf>
    <xf numFmtId="0" fontId="11" fillId="0" borderId="1" xfId="8" applyFont="1" applyBorder="1" applyAlignment="1" applyProtection="1">
      <alignment horizontal="center" wrapText="1"/>
      <protection hidden="1"/>
    </xf>
    <xf numFmtId="0" fontId="22" fillId="0" borderId="0" xfId="0" applyFont="1" applyBorder="1" applyProtection="1">
      <protection hidden="1"/>
    </xf>
    <xf numFmtId="0" fontId="4" fillId="0" borderId="0" xfId="0" applyFont="1" applyBorder="1" applyAlignment="1" applyProtection="1">
      <alignment horizontal="center"/>
      <protection hidden="1"/>
    </xf>
    <xf numFmtId="0" fontId="13" fillId="0" borderId="0" xfId="0" applyFont="1" applyBorder="1" applyProtection="1">
      <protection hidden="1"/>
    </xf>
    <xf numFmtId="0" fontId="15" fillId="0" borderId="35" xfId="0" applyFont="1" applyBorder="1" applyProtection="1">
      <protection locked="0"/>
    </xf>
    <xf numFmtId="0" fontId="42" fillId="0" borderId="0" xfId="0" applyFont="1"/>
    <xf numFmtId="0" fontId="5" fillId="0" borderId="43" xfId="0" applyFont="1" applyBorder="1" applyAlignment="1" applyProtection="1">
      <alignment horizontal="left"/>
      <protection locked="0"/>
    </xf>
    <xf numFmtId="0" fontId="5" fillId="0" borderId="44" xfId="0" applyFont="1" applyBorder="1" applyAlignment="1" applyProtection="1">
      <alignment horizontal="left"/>
      <protection locked="0"/>
    </xf>
    <xf numFmtId="0" fontId="10" fillId="0" borderId="0" xfId="0" applyFont="1" applyAlignment="1" applyProtection="1">
      <alignment horizontal="center" vertical="center"/>
    </xf>
    <xf numFmtId="0" fontId="11" fillId="0" borderId="14" xfId="0" applyFont="1" applyBorder="1" applyAlignment="1" applyProtection="1">
      <alignment horizontal="center" vertical="center" wrapText="1"/>
    </xf>
    <xf numFmtId="0" fontId="11" fillId="0" borderId="14" xfId="0" applyFont="1" applyBorder="1" applyAlignment="1" applyProtection="1">
      <alignment horizontal="center" wrapText="1"/>
    </xf>
    <xf numFmtId="0" fontId="11" fillId="0" borderId="45" xfId="0" applyFont="1" applyBorder="1" applyAlignment="1" applyProtection="1">
      <alignment horizontal="center" wrapText="1"/>
    </xf>
    <xf numFmtId="0" fontId="11" fillId="0" borderId="0" xfId="0" applyFont="1" applyFill="1" applyProtection="1"/>
    <xf numFmtId="0" fontId="5" fillId="0" borderId="45" xfId="0" applyFont="1" applyBorder="1" applyAlignment="1" applyProtection="1">
      <alignment horizontal="center" wrapText="1"/>
      <protection hidden="1"/>
    </xf>
    <xf numFmtId="0" fontId="5" fillId="0" borderId="1" xfId="0" applyFont="1" applyBorder="1" applyAlignment="1" applyProtection="1">
      <alignment horizontal="center" wrapText="1"/>
      <protection hidden="1"/>
    </xf>
    <xf numFmtId="0" fontId="5" fillId="0" borderId="0" xfId="0" applyFont="1" applyAlignment="1" applyProtection="1">
      <alignment horizontal="right"/>
      <protection hidden="1"/>
    </xf>
    <xf numFmtId="0" fontId="17" fillId="0" borderId="0" xfId="0" applyFont="1" applyBorder="1" applyAlignment="1" applyProtection="1">
      <protection hidden="1"/>
    </xf>
    <xf numFmtId="0" fontId="17" fillId="0" borderId="2" xfId="0" applyFont="1" applyFill="1" applyBorder="1" applyAlignment="1" applyProtection="1">
      <alignment wrapText="1"/>
      <protection hidden="1"/>
    </xf>
    <xf numFmtId="0" fontId="17" fillId="0" borderId="0" xfId="0" applyFont="1" applyProtection="1">
      <protection hidden="1"/>
    </xf>
    <xf numFmtId="0" fontId="11" fillId="0" borderId="10" xfId="0" applyFont="1" applyBorder="1" applyAlignment="1" applyProtection="1">
      <alignment horizontal="center"/>
      <protection hidden="1"/>
    </xf>
    <xf numFmtId="0" fontId="17" fillId="0" borderId="3" xfId="0" applyFont="1" applyFill="1" applyBorder="1" applyAlignment="1" applyProtection="1">
      <alignment wrapText="1"/>
      <protection hidden="1"/>
    </xf>
    <xf numFmtId="0" fontId="17" fillId="0" borderId="0" xfId="0" applyFont="1" applyFill="1" applyBorder="1" applyAlignment="1" applyProtection="1">
      <protection hidden="1"/>
    </xf>
    <xf numFmtId="0" fontId="5" fillId="0" borderId="0" xfId="0" applyFont="1" applyFill="1" applyBorder="1" applyAlignment="1" applyProtection="1">
      <protection hidden="1"/>
    </xf>
    <xf numFmtId="0" fontId="26" fillId="0" borderId="0" xfId="0" applyFont="1" applyFill="1" applyBorder="1" applyAlignment="1" applyProtection="1">
      <protection hidden="1"/>
    </xf>
    <xf numFmtId="0" fontId="34" fillId="0" borderId="0" xfId="0" applyFont="1" applyFill="1" applyBorder="1" applyAlignment="1" applyProtection="1">
      <alignment horizontal="center"/>
      <protection hidden="1"/>
    </xf>
    <xf numFmtId="0" fontId="26" fillId="0" borderId="0" xfId="0" applyFont="1" applyFill="1" applyBorder="1" applyProtection="1">
      <protection hidden="1"/>
    </xf>
    <xf numFmtId="0" fontId="11" fillId="0" borderId="0" xfId="0" applyFont="1" applyFill="1" applyBorder="1" applyAlignment="1" applyProtection="1">
      <alignment horizontal="left" wrapText="1"/>
      <protection hidden="1"/>
    </xf>
    <xf numFmtId="0" fontId="55" fillId="0" borderId="0" xfId="0" applyFont="1" applyFill="1" applyBorder="1" applyAlignment="1" applyProtection="1">
      <alignment horizontal="center"/>
      <protection hidden="1"/>
    </xf>
    <xf numFmtId="0" fontId="5" fillId="0" borderId="0" xfId="0" applyFont="1" applyFill="1" applyBorder="1" applyProtection="1">
      <protection hidden="1"/>
    </xf>
    <xf numFmtId="0" fontId="5" fillId="0" borderId="0" xfId="0" applyFont="1" applyFill="1" applyProtection="1">
      <protection hidden="1"/>
    </xf>
    <xf numFmtId="0" fontId="5" fillId="0" borderId="5" xfId="0" applyFont="1" applyBorder="1" applyAlignment="1" applyProtection="1">
      <alignment horizontal="center" wrapText="1"/>
      <protection hidden="1"/>
    </xf>
    <xf numFmtId="0" fontId="5" fillId="0" borderId="0" xfId="0" applyFont="1" applyBorder="1" applyAlignment="1" applyProtection="1">
      <alignment horizontal="centerContinuous" wrapText="1"/>
      <protection hidden="1"/>
    </xf>
    <xf numFmtId="37" fontId="5" fillId="0" borderId="0" xfId="1" applyNumberFormat="1" applyFont="1" applyBorder="1" applyAlignment="1" applyProtection="1">
      <alignment horizontal="center"/>
      <protection hidden="1"/>
    </xf>
    <xf numFmtId="0" fontId="38" fillId="0" borderId="20" xfId="0" applyFont="1" applyBorder="1" applyAlignment="1" applyProtection="1">
      <alignment horizontal="center" vertical="center"/>
      <protection locked="0"/>
    </xf>
    <xf numFmtId="0" fontId="59" fillId="0" borderId="20" xfId="0" applyFont="1" applyBorder="1" applyAlignment="1" applyProtection="1">
      <alignment horizontal="center" vertical="center"/>
      <protection locked="0"/>
    </xf>
    <xf numFmtId="0" fontId="7" fillId="0" borderId="6" xfId="0" applyFont="1" applyBorder="1" applyAlignment="1" applyProtection="1">
      <alignment horizontal="center"/>
      <protection hidden="1"/>
    </xf>
    <xf numFmtId="0" fontId="20" fillId="0" borderId="0" xfId="0" applyNumberFormat="1" applyFont="1" applyBorder="1" applyAlignment="1" applyProtection="1">
      <alignment horizontal="right" vertical="center" wrapText="1"/>
      <protection hidden="1"/>
    </xf>
    <xf numFmtId="164" fontId="8" fillId="0" borderId="0" xfId="0" applyNumberFormat="1" applyFont="1" applyAlignment="1" applyProtection="1">
      <alignment horizontal="left" vertical="center"/>
      <protection hidden="1"/>
    </xf>
    <xf numFmtId="0" fontId="15" fillId="0" borderId="0" xfId="0" applyFont="1" applyProtection="1">
      <protection locked="0"/>
    </xf>
    <xf numFmtId="0" fontId="15" fillId="0" borderId="0" xfId="0" applyFont="1" applyBorder="1" applyProtection="1">
      <protection locked="0"/>
    </xf>
    <xf numFmtId="0" fontId="20" fillId="0" borderId="0" xfId="0" applyFont="1" applyProtection="1">
      <protection locked="0"/>
    </xf>
    <xf numFmtId="0" fontId="20" fillId="0" borderId="0" xfId="0" applyFont="1" applyAlignment="1" applyProtection="1">
      <alignment horizontal="centerContinuous"/>
      <protection locked="0"/>
    </xf>
    <xf numFmtId="0" fontId="5" fillId="0" borderId="0" xfId="0" applyFont="1" applyBorder="1" applyAlignment="1" applyProtection="1">
      <alignment horizontal="centerContinuous" wrapText="1"/>
      <protection locked="0"/>
    </xf>
    <xf numFmtId="0" fontId="5" fillId="0" borderId="0" xfId="0" applyFont="1" applyBorder="1" applyProtection="1">
      <protection locked="0"/>
    </xf>
    <xf numFmtId="0" fontId="5" fillId="0" borderId="0" xfId="0" applyFont="1" applyProtection="1">
      <protection locked="0"/>
    </xf>
    <xf numFmtId="37" fontId="5" fillId="0" borderId="0" xfId="1" applyNumberFormat="1" applyFont="1" applyBorder="1" applyAlignment="1" applyProtection="1">
      <alignment horizontal="center"/>
      <protection locked="0"/>
    </xf>
    <xf numFmtId="0" fontId="8" fillId="0" borderId="0" xfId="0" applyFont="1" applyBorder="1" applyAlignment="1" applyProtection="1">
      <alignment horizontal="right"/>
      <protection locked="0"/>
    </xf>
    <xf numFmtId="164" fontId="15" fillId="0" borderId="0" xfId="0" applyNumberFormat="1" applyFont="1" applyProtection="1">
      <protection locked="0"/>
    </xf>
    <xf numFmtId="0" fontId="11" fillId="0" borderId="0" xfId="0" applyFont="1" applyProtection="1">
      <protection locked="0"/>
    </xf>
    <xf numFmtId="0" fontId="11" fillId="0" borderId="0" xfId="0" applyFont="1" applyFill="1" applyBorder="1" applyProtection="1">
      <protection locked="0"/>
    </xf>
    <xf numFmtId="0" fontId="11" fillId="0" borderId="0" xfId="0" applyFont="1" applyFill="1" applyProtection="1">
      <protection locked="0"/>
    </xf>
    <xf numFmtId="0" fontId="0" fillId="0" borderId="0" xfId="0" applyProtection="1">
      <protection locked="0"/>
    </xf>
    <xf numFmtId="0" fontId="11" fillId="0" borderId="0" xfId="6" applyFont="1" applyProtection="1">
      <protection locked="0"/>
    </xf>
    <xf numFmtId="0" fontId="19" fillId="0" borderId="0" xfId="7" applyFont="1" applyProtection="1">
      <protection locked="0"/>
    </xf>
    <xf numFmtId="0" fontId="19" fillId="0" borderId="0" xfId="8" applyFont="1" applyProtection="1">
      <protection locked="0"/>
    </xf>
    <xf numFmtId="0" fontId="11" fillId="0" borderId="0" xfId="9" applyFont="1" applyBorder="1" applyProtection="1">
      <protection locked="0"/>
    </xf>
    <xf numFmtId="0" fontId="9" fillId="0" borderId="0" xfId="0" applyFont="1" applyProtection="1">
      <protection locked="0"/>
    </xf>
    <xf numFmtId="0" fontId="11" fillId="0" borderId="0" xfId="10" applyFont="1" applyProtection="1">
      <protection locked="0"/>
    </xf>
    <xf numFmtId="0" fontId="17" fillId="0" borderId="0" xfId="10" applyFont="1" applyAlignment="1" applyProtection="1">
      <alignment horizontal="right"/>
      <protection locked="0"/>
    </xf>
    <xf numFmtId="43" fontId="11" fillId="0" borderId="0" xfId="10" applyNumberFormat="1" applyFont="1" applyBorder="1" applyProtection="1">
      <protection locked="0"/>
    </xf>
    <xf numFmtId="43" fontId="11" fillId="0" borderId="0" xfId="10" applyNumberFormat="1" applyFont="1" applyProtection="1">
      <protection locked="0"/>
    </xf>
    <xf numFmtId="43" fontId="11" fillId="0" borderId="0" xfId="10" applyNumberFormat="1" applyFont="1" applyBorder="1" applyAlignment="1" applyProtection="1">
      <alignment horizontal="right"/>
      <protection locked="0"/>
    </xf>
    <xf numFmtId="0" fontId="42" fillId="9" borderId="0" xfId="0" applyFont="1" applyFill="1"/>
    <xf numFmtId="0" fontId="0" fillId="9" borderId="0" xfId="0" applyFill="1"/>
    <xf numFmtId="0" fontId="7" fillId="0" borderId="0" xfId="0" applyFont="1" applyBorder="1" applyAlignment="1" applyProtection="1">
      <alignment horizontal="centerContinuous"/>
    </xf>
    <xf numFmtId="49" fontId="5" fillId="9" borderId="16" xfId="0" applyNumberFormat="1" applyFont="1" applyFill="1" applyBorder="1" applyProtection="1">
      <protection locked="0"/>
    </xf>
    <xf numFmtId="49" fontId="5" fillId="9" borderId="35" xfId="0" applyNumberFormat="1" applyFont="1" applyFill="1" applyBorder="1" applyProtection="1">
      <protection locked="0"/>
    </xf>
    <xf numFmtId="49" fontId="5" fillId="9" borderId="35" xfId="0" applyNumberFormat="1" applyFont="1" applyFill="1" applyBorder="1" applyAlignment="1" applyProtection="1">
      <alignment horizontal="left"/>
      <protection locked="0"/>
    </xf>
    <xf numFmtId="0" fontId="0" fillId="0" borderId="46" xfId="0" applyBorder="1" applyProtection="1">
      <protection hidden="1"/>
    </xf>
    <xf numFmtId="49" fontId="5" fillId="9" borderId="47" xfId="0" applyNumberFormat="1" applyFont="1" applyFill="1" applyBorder="1" applyAlignment="1" applyProtection="1">
      <alignment horizontal="left"/>
      <protection locked="0"/>
    </xf>
    <xf numFmtId="0" fontId="0" fillId="0" borderId="48" xfId="0" applyBorder="1" applyProtection="1">
      <protection hidden="1"/>
    </xf>
    <xf numFmtId="49" fontId="0" fillId="9" borderId="0" xfId="0" applyNumberFormat="1" applyFill="1" applyBorder="1" applyAlignment="1" applyProtection="1">
      <alignment horizontal="left"/>
      <protection hidden="1"/>
    </xf>
    <xf numFmtId="0" fontId="0" fillId="9" borderId="0" xfId="0" applyFill="1" applyBorder="1" applyAlignment="1" applyProtection="1">
      <alignment horizontal="left"/>
      <protection hidden="1"/>
    </xf>
    <xf numFmtId="0" fontId="0" fillId="0" borderId="48" xfId="0" applyBorder="1" applyAlignment="1" applyProtection="1">
      <alignment horizontal="right"/>
      <protection hidden="1"/>
    </xf>
    <xf numFmtId="0" fontId="0" fillId="0" borderId="49" xfId="0" applyBorder="1" applyProtection="1">
      <protection hidden="1"/>
    </xf>
    <xf numFmtId="0" fontId="0" fillId="0" borderId="50" xfId="0" applyBorder="1" applyProtection="1">
      <protection hidden="1"/>
    </xf>
    <xf numFmtId="0" fontId="0" fillId="9" borderId="51" xfId="0" applyFill="1" applyBorder="1" applyProtection="1">
      <protection hidden="1"/>
    </xf>
    <xf numFmtId="0" fontId="64" fillId="0" borderId="0" xfId="0" applyFont="1" applyBorder="1" applyAlignment="1" applyProtection="1">
      <alignment horizontal="centerContinuous"/>
      <protection hidden="1"/>
    </xf>
    <xf numFmtId="0" fontId="15" fillId="9" borderId="0" xfId="0" applyFont="1" applyFill="1" applyAlignment="1" applyProtection="1">
      <alignment horizontal="right"/>
      <protection hidden="1"/>
    </xf>
    <xf numFmtId="0" fontId="8" fillId="0" borderId="0" xfId="4" applyFont="1" applyBorder="1" applyAlignment="1" applyProtection="1">
      <protection hidden="1"/>
    </xf>
    <xf numFmtId="0" fontId="30" fillId="0" borderId="0" xfId="0" applyFont="1" applyBorder="1" applyAlignment="1" applyProtection="1">
      <alignment horizontal="left" vertical="center" wrapText="1"/>
      <protection hidden="1"/>
    </xf>
    <xf numFmtId="0" fontId="0" fillId="10" borderId="48" xfId="0" applyFill="1" applyBorder="1" applyProtection="1">
      <protection hidden="1"/>
    </xf>
    <xf numFmtId="0" fontId="0" fillId="11" borderId="48" xfId="0" applyFill="1" applyBorder="1" applyProtection="1">
      <protection hidden="1"/>
    </xf>
    <xf numFmtId="0" fontId="15" fillId="0" borderId="7" xfId="0" applyFont="1" applyBorder="1" applyAlignment="1" applyProtection="1">
      <alignment horizontal="center" vertical="center"/>
      <protection hidden="1"/>
    </xf>
    <xf numFmtId="44" fontId="9" fillId="0" borderId="38" xfId="2" applyNumberFormat="1" applyFont="1" applyFill="1" applyBorder="1" applyProtection="1">
      <protection locked="0"/>
    </xf>
    <xf numFmtId="44" fontId="9" fillId="0" borderId="38" xfId="2" applyNumberFormat="1" applyFont="1" applyFill="1" applyBorder="1" applyProtection="1">
      <protection hidden="1"/>
    </xf>
    <xf numFmtId="44" fontId="9" fillId="0" borderId="38" xfId="0" applyNumberFormat="1" applyFont="1" applyBorder="1" applyProtection="1">
      <protection locked="0"/>
    </xf>
    <xf numFmtId="44" fontId="9" fillId="0" borderId="38" xfId="0" applyNumberFormat="1" applyFont="1" applyBorder="1" applyProtection="1">
      <protection hidden="1"/>
    </xf>
    <xf numFmtId="44" fontId="9" fillId="0" borderId="38" xfId="0" applyNumberFormat="1" applyFont="1" applyBorder="1" applyAlignment="1" applyProtection="1">
      <alignment vertical="center"/>
      <protection locked="0"/>
    </xf>
    <xf numFmtId="44" fontId="9" fillId="0" borderId="52" xfId="0" applyNumberFormat="1" applyFont="1" applyBorder="1" applyProtection="1">
      <protection hidden="1"/>
    </xf>
    <xf numFmtId="44" fontId="5" fillId="0" borderId="1" xfId="0" applyNumberFormat="1" applyFont="1" applyBorder="1" applyProtection="1">
      <protection locked="0"/>
    </xf>
    <xf numFmtId="44" fontId="5" fillId="0" borderId="1" xfId="0" applyNumberFormat="1" applyFont="1" applyBorder="1" applyProtection="1">
      <protection hidden="1"/>
    </xf>
    <xf numFmtId="44" fontId="5" fillId="4" borderId="1" xfId="0" applyNumberFormat="1" applyFont="1" applyFill="1" applyBorder="1" applyProtection="1">
      <protection hidden="1"/>
    </xf>
    <xf numFmtId="44" fontId="5" fillId="0" borderId="1" xfId="0" applyNumberFormat="1" applyFont="1" applyFill="1" applyBorder="1" applyProtection="1">
      <protection locked="0"/>
    </xf>
    <xf numFmtId="44" fontId="5" fillId="0" borderId="2" xfId="0" applyNumberFormat="1" applyFont="1" applyBorder="1" applyProtection="1">
      <protection hidden="1"/>
    </xf>
    <xf numFmtId="43" fontId="5" fillId="0" borderId="1" xfId="2" applyNumberFormat="1" applyFont="1" applyBorder="1" applyAlignment="1" applyProtection="1">
      <protection locked="0"/>
    </xf>
    <xf numFmtId="43" fontId="5" fillId="0" borderId="38" xfId="2" applyNumberFormat="1" applyFont="1" applyBorder="1" applyAlignment="1" applyProtection="1">
      <protection locked="0"/>
    </xf>
    <xf numFmtId="43" fontId="5" fillId="0" borderId="1" xfId="2" applyNumberFormat="1" applyFont="1" applyBorder="1" applyAlignment="1" applyProtection="1">
      <protection hidden="1"/>
    </xf>
    <xf numFmtId="43" fontId="5" fillId="0" borderId="38" xfId="2" applyNumberFormat="1" applyFont="1" applyBorder="1" applyAlignment="1" applyProtection="1">
      <protection hidden="1"/>
    </xf>
    <xf numFmtId="43" fontId="5" fillId="2" borderId="1" xfId="2" applyNumberFormat="1" applyFont="1" applyFill="1" applyBorder="1" applyAlignment="1" applyProtection="1">
      <protection hidden="1"/>
    </xf>
    <xf numFmtId="43" fontId="5" fillId="2" borderId="38" xfId="2" applyNumberFormat="1" applyFont="1" applyFill="1" applyBorder="1" applyAlignment="1" applyProtection="1">
      <protection hidden="1"/>
    </xf>
    <xf numFmtId="43" fontId="5" fillId="0" borderId="1" xfId="2" applyNumberFormat="1" applyFont="1" applyFill="1" applyBorder="1" applyAlignment="1" applyProtection="1">
      <protection locked="0"/>
    </xf>
    <xf numFmtId="43" fontId="5" fillId="0" borderId="38" xfId="2" applyNumberFormat="1" applyFont="1" applyFill="1" applyBorder="1" applyAlignment="1" applyProtection="1">
      <protection locked="0"/>
    </xf>
    <xf numFmtId="43" fontId="5" fillId="0" borderId="3" xfId="2" applyNumberFormat="1" applyFont="1" applyBorder="1" applyAlignment="1" applyProtection="1">
      <protection locked="0"/>
    </xf>
    <xf numFmtId="43" fontId="5" fillId="0" borderId="3" xfId="2" applyNumberFormat="1" applyFont="1" applyFill="1" applyBorder="1" applyAlignment="1" applyProtection="1">
      <protection locked="0"/>
    </xf>
    <xf numFmtId="43" fontId="5" fillId="0" borderId="53" xfId="2" applyNumberFormat="1" applyFont="1" applyFill="1" applyBorder="1" applyAlignment="1" applyProtection="1">
      <protection locked="0"/>
    </xf>
    <xf numFmtId="43" fontId="5" fillId="0" borderId="2" xfId="2" applyNumberFormat="1" applyFont="1" applyBorder="1" applyAlignment="1" applyProtection="1">
      <protection locked="0"/>
    </xf>
    <xf numFmtId="43" fontId="5" fillId="0" borderId="52" xfId="2" applyNumberFormat="1" applyFont="1" applyBorder="1" applyAlignment="1" applyProtection="1">
      <protection locked="0"/>
    </xf>
    <xf numFmtId="43" fontId="5" fillId="2" borderId="2" xfId="2" applyNumberFormat="1" applyFont="1" applyFill="1" applyBorder="1" applyAlignment="1" applyProtection="1">
      <protection hidden="1"/>
    </xf>
    <xf numFmtId="43" fontId="5" fillId="0" borderId="52" xfId="2" applyNumberFormat="1" applyFont="1" applyBorder="1" applyAlignment="1" applyProtection="1">
      <protection hidden="1"/>
    </xf>
    <xf numFmtId="43" fontId="5" fillId="2" borderId="1" xfId="7" applyNumberFormat="1" applyFont="1" applyFill="1" applyBorder="1" applyAlignment="1" applyProtection="1">
      <alignment horizontal="center"/>
      <protection hidden="1"/>
    </xf>
    <xf numFmtId="43" fontId="5" fillId="2" borderId="38" xfId="7" applyNumberFormat="1" applyFont="1" applyFill="1" applyBorder="1" applyAlignment="1" applyProtection="1">
      <alignment horizontal="center"/>
      <protection hidden="1"/>
    </xf>
    <xf numFmtId="43" fontId="5" fillId="2" borderId="1" xfId="8" applyNumberFormat="1" applyFont="1" applyFill="1" applyBorder="1" applyAlignment="1" applyProtection="1">
      <alignment horizontal="center"/>
      <protection hidden="1"/>
    </xf>
    <xf numFmtId="43" fontId="5" fillId="2" borderId="38" xfId="8" applyNumberFormat="1" applyFont="1" applyFill="1" applyBorder="1" applyAlignment="1" applyProtection="1">
      <alignment horizontal="center"/>
      <protection hidden="1"/>
    </xf>
    <xf numFmtId="43" fontId="5" fillId="0" borderId="3" xfId="2" applyNumberFormat="1" applyFont="1" applyBorder="1" applyAlignment="1" applyProtection="1">
      <protection hidden="1"/>
    </xf>
    <xf numFmtId="43" fontId="5" fillId="0" borderId="53" xfId="2" applyNumberFormat="1" applyFont="1" applyBorder="1" applyAlignment="1" applyProtection="1">
      <protection hidden="1"/>
    </xf>
    <xf numFmtId="43" fontId="5" fillId="0" borderId="4" xfId="2" applyNumberFormat="1" applyFont="1" applyBorder="1" applyAlignment="1" applyProtection="1">
      <protection hidden="1"/>
    </xf>
    <xf numFmtId="43" fontId="5" fillId="2" borderId="54" xfId="2" applyNumberFormat="1" applyFont="1" applyFill="1" applyBorder="1" applyAlignment="1" applyProtection="1">
      <protection hidden="1"/>
    </xf>
    <xf numFmtId="43" fontId="5" fillId="0" borderId="55" xfId="2" applyNumberFormat="1" applyFont="1" applyBorder="1" applyAlignment="1" applyProtection="1">
      <protection hidden="1"/>
    </xf>
    <xf numFmtId="43" fontId="5" fillId="0" borderId="56" xfId="2" applyNumberFormat="1" applyFont="1" applyBorder="1" applyAlignment="1" applyProtection="1">
      <protection locked="0"/>
    </xf>
    <xf numFmtId="43" fontId="5" fillId="0" borderId="57" xfId="2" applyNumberFormat="1" applyFont="1" applyBorder="1" applyAlignment="1" applyProtection="1">
      <protection hidden="1"/>
    </xf>
    <xf numFmtId="43" fontId="5" fillId="2" borderId="5" xfId="9" applyNumberFormat="1" applyFont="1" applyFill="1" applyBorder="1" applyAlignment="1" applyProtection="1">
      <alignment horizontal="center"/>
      <protection hidden="1"/>
    </xf>
    <xf numFmtId="43" fontId="5" fillId="2" borderId="30" xfId="9" applyNumberFormat="1" applyFont="1" applyFill="1" applyBorder="1" applyAlignment="1" applyProtection="1">
      <alignment horizontal="center"/>
      <protection hidden="1"/>
    </xf>
    <xf numFmtId="43" fontId="5" fillId="0" borderId="5" xfId="2" applyNumberFormat="1" applyFont="1" applyBorder="1" applyAlignment="1" applyProtection="1">
      <protection locked="0"/>
    </xf>
    <xf numFmtId="43" fontId="5" fillId="0" borderId="30" xfId="2" applyNumberFormat="1" applyFont="1" applyBorder="1" applyAlignment="1" applyProtection="1">
      <protection locked="0"/>
    </xf>
    <xf numFmtId="43" fontId="5" fillId="0" borderId="5" xfId="2" applyNumberFormat="1" applyFont="1" applyBorder="1" applyAlignment="1" applyProtection="1">
      <protection hidden="1"/>
    </xf>
    <xf numFmtId="43" fontId="5" fillId="2" borderId="30" xfId="2" applyNumberFormat="1" applyFont="1" applyFill="1" applyBorder="1" applyAlignment="1" applyProtection="1">
      <protection hidden="1"/>
    </xf>
    <xf numFmtId="43" fontId="5" fillId="2" borderId="5" xfId="2" applyNumberFormat="1" applyFont="1" applyFill="1" applyBorder="1" applyAlignment="1" applyProtection="1">
      <protection hidden="1"/>
    </xf>
    <xf numFmtId="43" fontId="5" fillId="0" borderId="30" xfId="2" applyNumberFormat="1" applyFont="1" applyBorder="1" applyAlignment="1" applyProtection="1">
      <protection hidden="1"/>
    </xf>
    <xf numFmtId="43" fontId="5" fillId="2" borderId="14" xfId="2" applyNumberFormat="1" applyFont="1" applyFill="1" applyBorder="1" applyAlignment="1" applyProtection="1">
      <protection hidden="1"/>
    </xf>
    <xf numFmtId="43" fontId="5" fillId="2" borderId="45" xfId="2" applyNumberFormat="1" applyFont="1" applyFill="1" applyBorder="1" applyAlignment="1" applyProtection="1">
      <protection hidden="1"/>
    </xf>
    <xf numFmtId="43" fontId="5" fillId="0" borderId="1" xfId="2" applyNumberFormat="1" applyFont="1" applyFill="1" applyBorder="1" applyAlignment="1" applyProtection="1">
      <protection hidden="1"/>
    </xf>
    <xf numFmtId="43" fontId="5" fillId="0" borderId="38" xfId="2" applyNumberFormat="1" applyFont="1" applyFill="1" applyBorder="1" applyAlignment="1" applyProtection="1">
      <protection hidden="1"/>
    </xf>
    <xf numFmtId="43" fontId="5" fillId="0" borderId="5" xfId="2" applyNumberFormat="1" applyFont="1" applyFill="1" applyBorder="1" applyAlignment="1" applyProtection="1">
      <protection locked="0"/>
    </xf>
    <xf numFmtId="43" fontId="5" fillId="0" borderId="30" xfId="2" applyNumberFormat="1" applyFont="1" applyFill="1" applyBorder="1" applyAlignment="1" applyProtection="1">
      <protection locked="0"/>
    </xf>
    <xf numFmtId="43" fontId="5" fillId="0" borderId="2" xfId="2" applyNumberFormat="1" applyFont="1" applyBorder="1" applyAlignment="1" applyProtection="1">
      <protection hidden="1"/>
    </xf>
    <xf numFmtId="43" fontId="5" fillId="2" borderId="52" xfId="2" applyNumberFormat="1" applyFont="1" applyFill="1" applyBorder="1" applyAlignment="1" applyProtection="1">
      <protection hidden="1"/>
    </xf>
    <xf numFmtId="43" fontId="5" fillId="3" borderId="5" xfId="9" applyNumberFormat="1" applyFont="1" applyFill="1" applyBorder="1" applyAlignment="1" applyProtection="1">
      <alignment horizontal="center"/>
      <protection hidden="1"/>
    </xf>
    <xf numFmtId="43" fontId="5" fillId="3" borderId="30" xfId="9" applyNumberFormat="1" applyFont="1" applyFill="1" applyBorder="1" applyAlignment="1" applyProtection="1">
      <alignment horizontal="center"/>
      <protection hidden="1"/>
    </xf>
    <xf numFmtId="43" fontId="5" fillId="3" borderId="30" xfId="2" applyNumberFormat="1" applyFont="1" applyFill="1" applyBorder="1" applyAlignment="1" applyProtection="1">
      <protection hidden="1"/>
    </xf>
    <xf numFmtId="43" fontId="5" fillId="3" borderId="5" xfId="2" applyNumberFormat="1" applyFont="1" applyFill="1" applyBorder="1" applyAlignment="1" applyProtection="1">
      <protection hidden="1"/>
    </xf>
    <xf numFmtId="43" fontId="5" fillId="3" borderId="14" xfId="2" applyNumberFormat="1" applyFont="1" applyFill="1" applyBorder="1" applyAlignment="1" applyProtection="1">
      <protection hidden="1"/>
    </xf>
    <xf numFmtId="43" fontId="5" fillId="3" borderId="45" xfId="2" applyNumberFormat="1" applyFont="1" applyFill="1" applyBorder="1" applyAlignment="1" applyProtection="1">
      <protection hidden="1"/>
    </xf>
    <xf numFmtId="43" fontId="5" fillId="3" borderId="38" xfId="2" applyNumberFormat="1" applyFont="1" applyFill="1" applyBorder="1" applyAlignment="1" applyProtection="1">
      <protection hidden="1"/>
    </xf>
    <xf numFmtId="43" fontId="5" fillId="3" borderId="1" xfId="2" applyNumberFormat="1" applyFont="1" applyFill="1" applyBorder="1" applyAlignment="1" applyProtection="1">
      <protection hidden="1"/>
    </xf>
    <xf numFmtId="43" fontId="5" fillId="3" borderId="52" xfId="2" applyNumberFormat="1" applyFont="1" applyFill="1" applyBorder="1" applyAlignment="1" applyProtection="1">
      <protection hidden="1"/>
    </xf>
    <xf numFmtId="44" fontId="5" fillId="0" borderId="16" xfId="2" applyFont="1" applyBorder="1" applyAlignment="1" applyProtection="1">
      <protection locked="0"/>
    </xf>
    <xf numFmtId="44" fontId="5" fillId="0" borderId="0" xfId="2" applyFont="1" applyAlignment="1" applyProtection="1">
      <protection hidden="1"/>
    </xf>
    <xf numFmtId="44" fontId="5" fillId="0" borderId="0" xfId="2" applyFont="1" applyProtection="1">
      <protection hidden="1"/>
    </xf>
    <xf numFmtId="44" fontId="5" fillId="0" borderId="16" xfId="2" applyFont="1" applyBorder="1" applyProtection="1">
      <protection hidden="1"/>
    </xf>
    <xf numFmtId="44" fontId="17" fillId="0" borderId="51" xfId="2" applyFont="1" applyBorder="1" applyProtection="1">
      <protection hidden="1"/>
    </xf>
    <xf numFmtId="44" fontId="17" fillId="0" borderId="0" xfId="2" applyFont="1" applyProtection="1">
      <protection hidden="1"/>
    </xf>
    <xf numFmtId="43" fontId="5" fillId="3" borderId="1" xfId="0" applyNumberFormat="1" applyFont="1" applyFill="1" applyBorder="1" applyProtection="1">
      <protection hidden="1"/>
    </xf>
    <xf numFmtId="43" fontId="5" fillId="3" borderId="2" xfId="2" applyNumberFormat="1" applyFont="1" applyFill="1" applyBorder="1" applyAlignment="1" applyProtection="1">
      <protection hidden="1"/>
    </xf>
    <xf numFmtId="43" fontId="5" fillId="3" borderId="4" xfId="2" applyNumberFormat="1" applyFont="1" applyFill="1" applyBorder="1" applyAlignment="1" applyProtection="1">
      <protection hidden="1"/>
    </xf>
    <xf numFmtId="43" fontId="5" fillId="0" borderId="54" xfId="2" applyNumberFormat="1" applyFont="1" applyBorder="1" applyAlignment="1" applyProtection="1">
      <protection hidden="1"/>
    </xf>
    <xf numFmtId="43" fontId="5" fillId="6" borderId="30" xfId="2" applyNumberFormat="1" applyFont="1" applyFill="1" applyBorder="1" applyAlignment="1" applyProtection="1">
      <protection hidden="1"/>
    </xf>
    <xf numFmtId="43" fontId="5" fillId="6" borderId="38" xfId="2" applyNumberFormat="1" applyFont="1" applyFill="1" applyBorder="1" applyAlignment="1" applyProtection="1">
      <protection hidden="1"/>
    </xf>
    <xf numFmtId="43" fontId="5" fillId="6" borderId="52" xfId="2" applyNumberFormat="1" applyFont="1" applyFill="1" applyBorder="1" applyAlignment="1" applyProtection="1">
      <protection hidden="1"/>
    </xf>
    <xf numFmtId="43" fontId="5" fillId="0" borderId="45" xfId="2" applyNumberFormat="1" applyFont="1" applyBorder="1" applyAlignment="1" applyProtection="1">
      <protection hidden="1"/>
    </xf>
    <xf numFmtId="43" fontId="5" fillId="0" borderId="34" xfId="2" applyNumberFormat="1" applyFont="1" applyBorder="1" applyAlignment="1" applyProtection="1">
      <protection locked="0"/>
    </xf>
    <xf numFmtId="0" fontId="5" fillId="3" borderId="5" xfId="9" applyFont="1" applyFill="1" applyBorder="1" applyAlignment="1" applyProtection="1">
      <alignment horizontal="center"/>
      <protection hidden="1"/>
    </xf>
    <xf numFmtId="0" fontId="5" fillId="3" borderId="30" xfId="9" applyFont="1" applyFill="1" applyBorder="1" applyAlignment="1" applyProtection="1">
      <alignment horizontal="center"/>
      <protection hidden="1"/>
    </xf>
    <xf numFmtId="43" fontId="5" fillId="0" borderId="5" xfId="2" applyNumberFormat="1" applyFont="1" applyFill="1" applyBorder="1" applyAlignment="1" applyProtection="1">
      <protection hidden="1"/>
    </xf>
    <xf numFmtId="44" fontId="5" fillId="3" borderId="30" xfId="2" applyFont="1" applyFill="1" applyBorder="1" applyAlignment="1" applyProtection="1">
      <protection hidden="1"/>
    </xf>
    <xf numFmtId="44" fontId="5" fillId="3" borderId="5" xfId="2" applyFont="1" applyFill="1" applyBorder="1" applyAlignment="1" applyProtection="1">
      <protection hidden="1"/>
    </xf>
    <xf numFmtId="44" fontId="5" fillId="3" borderId="14" xfId="2" applyFont="1" applyFill="1" applyBorder="1" applyAlignment="1" applyProtection="1">
      <protection hidden="1"/>
    </xf>
    <xf numFmtId="44" fontId="5" fillId="3" borderId="45" xfId="2" applyFont="1" applyFill="1" applyBorder="1" applyAlignment="1" applyProtection="1">
      <protection hidden="1"/>
    </xf>
    <xf numFmtId="44" fontId="5" fillId="3" borderId="38" xfId="2" applyFont="1" applyFill="1" applyBorder="1" applyAlignment="1" applyProtection="1">
      <protection hidden="1"/>
    </xf>
    <xf numFmtId="44" fontId="5" fillId="3" borderId="52" xfId="2" applyFont="1" applyFill="1" applyBorder="1" applyAlignment="1" applyProtection="1">
      <protection hidden="1"/>
    </xf>
    <xf numFmtId="43" fontId="13" fillId="0" borderId="1" xfId="2" applyNumberFormat="1" applyFont="1" applyBorder="1" applyAlignment="1" applyProtection="1">
      <alignment vertical="center"/>
      <protection locked="0"/>
    </xf>
    <xf numFmtId="43" fontId="13" fillId="0" borderId="1" xfId="2" applyNumberFormat="1" applyFont="1" applyBorder="1" applyAlignment="1" applyProtection="1">
      <alignment vertical="center" wrapText="1"/>
      <protection hidden="1"/>
    </xf>
    <xf numFmtId="43" fontId="13" fillId="0" borderId="1" xfId="2" applyNumberFormat="1" applyFont="1" applyBorder="1" applyAlignment="1" applyProtection="1">
      <alignment vertical="center"/>
      <protection hidden="1"/>
    </xf>
    <xf numFmtId="43" fontId="13" fillId="0" borderId="58" xfId="2" applyNumberFormat="1" applyFont="1" applyFill="1" applyBorder="1" applyAlignment="1" applyProtection="1">
      <alignment vertical="center"/>
      <protection hidden="1"/>
    </xf>
    <xf numFmtId="43" fontId="13" fillId="7" borderId="1" xfId="2" applyNumberFormat="1" applyFont="1" applyFill="1" applyBorder="1" applyAlignment="1" applyProtection="1">
      <alignment vertical="center"/>
      <protection hidden="1"/>
    </xf>
    <xf numFmtId="43" fontId="13" fillId="0" borderId="58" xfId="2" applyNumberFormat="1" applyFont="1" applyFill="1" applyBorder="1" applyAlignment="1" applyProtection="1">
      <alignment horizontal="center" vertical="center"/>
      <protection hidden="1"/>
    </xf>
    <xf numFmtId="43" fontId="13" fillId="0" borderId="1" xfId="2" applyNumberFormat="1" applyFont="1" applyFill="1" applyBorder="1" applyAlignment="1" applyProtection="1">
      <alignment vertical="center" wrapText="1"/>
      <protection hidden="1"/>
    </xf>
    <xf numFmtId="43" fontId="13" fillId="0" borderId="4" xfId="2" applyNumberFormat="1" applyFont="1" applyBorder="1" applyProtection="1">
      <protection hidden="1"/>
    </xf>
    <xf numFmtId="43" fontId="13" fillId="0" borderId="37" xfId="2" applyNumberFormat="1" applyFont="1" applyFill="1" applyBorder="1" applyProtection="1">
      <protection hidden="1"/>
    </xf>
    <xf numFmtId="43" fontId="13" fillId="0" borderId="20" xfId="4" applyNumberFormat="1" applyFont="1" applyBorder="1" applyAlignment="1" applyProtection="1">
      <alignment horizontal="right"/>
      <protection locked="0"/>
    </xf>
    <xf numFmtId="43" fontId="13" fillId="0" borderId="5" xfId="4" applyNumberFormat="1" applyFont="1" applyBorder="1" applyAlignment="1" applyProtection="1">
      <alignment horizontal="right"/>
      <protection hidden="1"/>
    </xf>
    <xf numFmtId="43" fontId="13" fillId="0" borderId="59" xfId="4" applyNumberFormat="1" applyFont="1" applyBorder="1" applyAlignment="1" applyProtection="1">
      <alignment horizontal="right"/>
      <protection hidden="1"/>
    </xf>
    <xf numFmtId="43" fontId="13" fillId="0" borderId="1" xfId="4" applyNumberFormat="1" applyFont="1" applyBorder="1" applyAlignment="1" applyProtection="1">
      <alignment horizontal="right"/>
      <protection locked="0"/>
    </xf>
    <xf numFmtId="43" fontId="13" fillId="0" borderId="43" xfId="4" applyNumberFormat="1" applyFont="1" applyBorder="1" applyAlignment="1" applyProtection="1">
      <alignment horizontal="right"/>
      <protection locked="0"/>
    </xf>
    <xf numFmtId="43" fontId="13" fillId="0" borderId="60" xfId="4" applyNumberFormat="1" applyFont="1" applyBorder="1" applyAlignment="1" applyProtection="1">
      <alignment horizontal="right"/>
      <protection hidden="1"/>
    </xf>
    <xf numFmtId="43" fontId="13" fillId="0" borderId="2" xfId="4" applyNumberFormat="1" applyFont="1" applyBorder="1" applyAlignment="1" applyProtection="1">
      <alignment horizontal="right"/>
      <protection hidden="1"/>
    </xf>
    <xf numFmtId="43" fontId="13" fillId="0" borderId="61" xfId="4" applyNumberFormat="1" applyFont="1" applyBorder="1" applyAlignment="1" applyProtection="1">
      <alignment horizontal="right"/>
      <protection hidden="1"/>
    </xf>
    <xf numFmtId="43" fontId="13" fillId="0" borderId="38" xfId="2" applyNumberFormat="1" applyFont="1" applyBorder="1" applyAlignment="1" applyProtection="1">
      <alignment vertical="center"/>
      <protection hidden="1"/>
    </xf>
    <xf numFmtId="43" fontId="13" fillId="0" borderId="1" xfId="2" applyNumberFormat="1" applyFont="1" applyFill="1" applyBorder="1" applyAlignment="1" applyProtection="1">
      <alignment vertical="center"/>
      <protection locked="0"/>
    </xf>
    <xf numFmtId="43" fontId="13" fillId="0" borderId="38" xfId="2" applyNumberFormat="1" applyFont="1" applyFill="1" applyBorder="1" applyAlignment="1" applyProtection="1">
      <alignment horizontal="center" vertical="center"/>
      <protection hidden="1"/>
    </xf>
    <xf numFmtId="43" fontId="13" fillId="0" borderId="54" xfId="2" applyNumberFormat="1" applyFont="1" applyBorder="1" applyProtection="1">
      <protection hidden="1"/>
    </xf>
    <xf numFmtId="43" fontId="13" fillId="0" borderId="38" xfId="2" applyNumberFormat="1" applyFont="1" applyFill="1" applyBorder="1" applyAlignment="1" applyProtection="1">
      <alignment vertical="center"/>
      <protection hidden="1"/>
    </xf>
    <xf numFmtId="44" fontId="13" fillId="0" borderId="4" xfId="2" applyNumberFormat="1" applyFont="1" applyBorder="1" applyProtection="1">
      <protection hidden="1"/>
    </xf>
    <xf numFmtId="43" fontId="13" fillId="0" borderId="4" xfId="2" applyNumberFormat="1" applyFont="1" applyBorder="1" applyAlignment="1" applyProtection="1">
      <alignment vertical="center" wrapText="1"/>
      <protection hidden="1"/>
    </xf>
    <xf numFmtId="43" fontId="9" fillId="0" borderId="1" xfId="0" applyNumberFormat="1" applyFont="1" applyFill="1" applyBorder="1" applyAlignment="1" applyProtection="1">
      <protection hidden="1"/>
    </xf>
    <xf numFmtId="43" fontId="9" fillId="0" borderId="1" xfId="0" applyNumberFormat="1" applyFont="1" applyFill="1" applyBorder="1" applyProtection="1">
      <protection locked="0"/>
    </xf>
    <xf numFmtId="166" fontId="9" fillId="0" borderId="38" xfId="0" applyNumberFormat="1" applyFont="1" applyFill="1" applyBorder="1" applyProtection="1">
      <protection hidden="1"/>
    </xf>
    <xf numFmtId="43" fontId="9" fillId="0" borderId="1" xfId="0" applyNumberFormat="1" applyFont="1" applyFill="1" applyBorder="1" applyAlignment="1" applyProtection="1">
      <protection locked="0"/>
    </xf>
    <xf numFmtId="0" fontId="9" fillId="4" borderId="2" xfId="0" applyFont="1" applyFill="1" applyBorder="1" applyProtection="1">
      <protection hidden="1"/>
    </xf>
    <xf numFmtId="166" fontId="9" fillId="0" borderId="53" xfId="0" applyNumberFormat="1" applyFont="1" applyFill="1" applyBorder="1" applyProtection="1">
      <protection locked="0"/>
    </xf>
    <xf numFmtId="166" fontId="9" fillId="0" borderId="52" xfId="0" applyNumberFormat="1" applyFont="1" applyFill="1" applyBorder="1" applyProtection="1">
      <protection hidden="1"/>
    </xf>
    <xf numFmtId="43" fontId="9" fillId="0" borderId="1" xfId="2" applyNumberFormat="1" applyFont="1" applyBorder="1" applyAlignment="1" applyProtection="1">
      <protection locked="0"/>
    </xf>
    <xf numFmtId="168" fontId="9" fillId="0" borderId="1" xfId="0" applyNumberFormat="1" applyFont="1" applyBorder="1" applyProtection="1">
      <protection locked="0"/>
    </xf>
    <xf numFmtId="0" fontId="9" fillId="4" borderId="1" xfId="0" applyFont="1" applyFill="1" applyBorder="1" applyProtection="1">
      <protection hidden="1"/>
    </xf>
    <xf numFmtId="0" fontId="13" fillId="0" borderId="18" xfId="0" applyFont="1" applyBorder="1" applyAlignment="1" applyProtection="1">
      <alignment horizontal="center" vertical="center" wrapText="1"/>
      <protection hidden="1"/>
    </xf>
    <xf numFmtId="44" fontId="15" fillId="0" borderId="40" xfId="0" applyNumberFormat="1" applyFont="1" applyBorder="1" applyAlignment="1" applyProtection="1">
      <alignment horizontal="center"/>
      <protection hidden="1"/>
    </xf>
    <xf numFmtId="0" fontId="55" fillId="0" borderId="0" xfId="0" applyFont="1" applyBorder="1" applyAlignment="1" applyProtection="1">
      <alignment horizontal="center" vertical="top"/>
      <protection hidden="1"/>
    </xf>
    <xf numFmtId="0" fontId="0" fillId="0" borderId="0" xfId="0" applyAlignment="1" applyProtection="1">
      <alignment horizontal="left" wrapText="1"/>
      <protection hidden="1"/>
    </xf>
    <xf numFmtId="0" fontId="66" fillId="0" borderId="0" xfId="0" applyFont="1"/>
    <xf numFmtId="0" fontId="18" fillId="0" borderId="0" xfId="0" applyFont="1" applyProtection="1">
      <protection hidden="1"/>
    </xf>
    <xf numFmtId="0" fontId="67" fillId="0" borderId="0" xfId="0" applyFont="1" applyAlignment="1" applyProtection="1">
      <alignment horizontal="justify"/>
      <protection hidden="1"/>
    </xf>
    <xf numFmtId="0" fontId="67" fillId="0" borderId="0" xfId="0" applyFont="1" applyAlignment="1" applyProtection="1">
      <alignment wrapText="1"/>
      <protection hidden="1"/>
    </xf>
    <xf numFmtId="0" fontId="0" fillId="0" borderId="0" xfId="0" applyAlignment="1" applyProtection="1">
      <alignment wrapText="1"/>
      <protection hidden="1"/>
    </xf>
    <xf numFmtId="0" fontId="68" fillId="0" borderId="0" xfId="0" applyFont="1" applyAlignment="1" applyProtection="1">
      <alignment horizontal="justify"/>
      <protection hidden="1"/>
    </xf>
    <xf numFmtId="0" fontId="69" fillId="0" borderId="0" xfId="0" applyFont="1" applyAlignment="1" applyProtection="1">
      <alignment horizontal="justify"/>
      <protection hidden="1"/>
    </xf>
    <xf numFmtId="0" fontId="10" fillId="0" borderId="20" xfId="0" applyFont="1" applyBorder="1" applyAlignment="1" applyProtection="1">
      <alignment horizontal="center" vertical="center"/>
      <protection locked="0"/>
    </xf>
    <xf numFmtId="0" fontId="5" fillId="0" borderId="33" xfId="0" applyFont="1" applyBorder="1" applyAlignment="1" applyProtection="1">
      <protection hidden="1"/>
    </xf>
    <xf numFmtId="0" fontId="13" fillId="0" borderId="0" xfId="0" applyFont="1" applyFill="1" applyBorder="1" applyProtection="1">
      <protection hidden="1"/>
    </xf>
    <xf numFmtId="0" fontId="11" fillId="0" borderId="34" xfId="0" applyFont="1" applyBorder="1" applyAlignment="1" applyProtection="1">
      <alignment horizontal="centerContinuous" vertical="top"/>
      <protection hidden="1"/>
    </xf>
    <xf numFmtId="0" fontId="9" fillId="0" borderId="36" xfId="0" applyFont="1" applyBorder="1" applyAlignment="1" applyProtection="1">
      <alignment horizontal="left"/>
      <protection hidden="1"/>
    </xf>
    <xf numFmtId="0" fontId="5" fillId="0" borderId="6" xfId="0" applyFont="1" applyBorder="1" applyProtection="1">
      <protection hidden="1"/>
    </xf>
    <xf numFmtId="0" fontId="5" fillId="0" borderId="37" xfId="0" applyFont="1" applyBorder="1" applyProtection="1">
      <protection hidden="1"/>
    </xf>
    <xf numFmtId="0" fontId="9" fillId="0" borderId="32" xfId="0" applyFont="1" applyBorder="1" applyAlignment="1" applyProtection="1">
      <alignment horizontal="left"/>
      <protection hidden="1"/>
    </xf>
    <xf numFmtId="0" fontId="5" fillId="0" borderId="34" xfId="0" applyFont="1" applyBorder="1" applyProtection="1">
      <protection hidden="1"/>
    </xf>
    <xf numFmtId="44" fontId="5" fillId="18" borderId="0" xfId="0" applyNumberFormat="1" applyFont="1" applyFill="1" applyBorder="1" applyAlignment="1" applyProtection="1">
      <alignment horizontal="left"/>
      <protection hidden="1"/>
    </xf>
    <xf numFmtId="44" fontId="5" fillId="18" borderId="0" xfId="0" applyNumberFormat="1" applyFont="1" applyFill="1" applyBorder="1" applyAlignment="1" applyProtection="1">
      <alignment horizontal="left" vertical="center"/>
      <protection hidden="1"/>
    </xf>
    <xf numFmtId="0" fontId="5" fillId="0" borderId="0" xfId="0" applyFont="1" applyBorder="1" applyAlignment="1" applyProtection="1">
      <alignment horizontal="center"/>
      <protection hidden="1"/>
    </xf>
    <xf numFmtId="42" fontId="5" fillId="0" borderId="1" xfId="0" applyNumberFormat="1" applyFont="1" applyBorder="1" applyAlignment="1" applyProtection="1">
      <alignment horizontal="center" vertical="center"/>
      <protection locked="0"/>
    </xf>
    <xf numFmtId="0" fontId="17" fillId="0" borderId="0" xfId="0" applyFont="1" applyAlignment="1" applyProtection="1">
      <alignment vertical="center"/>
      <protection hidden="1"/>
    </xf>
    <xf numFmtId="0" fontId="50" fillId="0" borderId="0" xfId="0" applyFont="1" applyAlignment="1" applyProtection="1">
      <alignment vertical="top"/>
      <protection hidden="1"/>
    </xf>
    <xf numFmtId="0" fontId="17" fillId="0" borderId="0" xfId="0" applyFont="1" applyBorder="1" applyAlignment="1" applyProtection="1">
      <alignment wrapText="1"/>
      <protection hidden="1"/>
    </xf>
    <xf numFmtId="0" fontId="17" fillId="18" borderId="20" xfId="0" applyFont="1" applyFill="1" applyBorder="1" applyAlignment="1" applyProtection="1">
      <alignment horizontal="center"/>
      <protection locked="0"/>
    </xf>
    <xf numFmtId="0" fontId="15" fillId="0" borderId="35" xfId="0" applyFont="1" applyBorder="1" applyAlignment="1" applyProtection="1">
      <alignment horizontal="center"/>
      <protection locked="0"/>
    </xf>
    <xf numFmtId="0" fontId="5" fillId="18" borderId="32" xfId="0" applyFont="1" applyFill="1" applyBorder="1" applyAlignment="1" applyProtection="1">
      <alignment horizontal="center" vertical="center" wrapText="1"/>
      <protection hidden="1"/>
    </xf>
    <xf numFmtId="0" fontId="50" fillId="0" borderId="36" xfId="0" applyFont="1" applyBorder="1" applyAlignment="1" applyProtection="1">
      <alignment horizontal="center" vertical="center"/>
      <protection hidden="1"/>
    </xf>
    <xf numFmtId="0" fontId="5" fillId="18" borderId="0" xfId="0" applyFont="1" applyFill="1" applyBorder="1" applyProtection="1">
      <protection hidden="1"/>
    </xf>
    <xf numFmtId="0" fontId="59" fillId="18" borderId="0" xfId="0" applyFont="1" applyFill="1" applyBorder="1" applyAlignment="1" applyProtection="1">
      <alignment horizontal="center" vertical="center"/>
      <protection hidden="1"/>
    </xf>
    <xf numFmtId="0" fontId="17" fillId="18" borderId="0" xfId="0" applyFont="1" applyFill="1" applyBorder="1" applyAlignment="1" applyProtection="1">
      <alignment horizontal="center"/>
      <protection hidden="1"/>
    </xf>
    <xf numFmtId="0" fontId="15" fillId="0" borderId="34" xfId="0" applyFont="1" applyBorder="1" applyAlignment="1" applyProtection="1">
      <protection hidden="1"/>
    </xf>
    <xf numFmtId="0" fontId="17" fillId="0" borderId="20" xfId="0" applyFont="1" applyBorder="1" applyAlignment="1" applyProtection="1">
      <alignment horizontal="center" vertical="center"/>
      <protection locked="0"/>
    </xf>
    <xf numFmtId="0" fontId="5" fillId="19" borderId="32" xfId="0" applyFont="1" applyFill="1" applyBorder="1" applyAlignment="1" applyProtection="1">
      <alignment horizontal="center" vertical="center" wrapText="1"/>
      <protection hidden="1"/>
    </xf>
    <xf numFmtId="0" fontId="17" fillId="19" borderId="20" xfId="0" applyFont="1" applyFill="1" applyBorder="1" applyAlignment="1" applyProtection="1">
      <alignment horizontal="center"/>
      <protection locked="0"/>
    </xf>
    <xf numFmtId="44" fontId="5" fillId="19" borderId="0" xfId="0" applyNumberFormat="1" applyFont="1" applyFill="1" applyBorder="1" applyAlignment="1" applyProtection="1">
      <alignment horizontal="left" vertical="center"/>
      <protection hidden="1"/>
    </xf>
    <xf numFmtId="0" fontId="15" fillId="19" borderId="34" xfId="0" applyFont="1" applyFill="1" applyBorder="1" applyProtection="1">
      <protection hidden="1"/>
    </xf>
    <xf numFmtId="43" fontId="5" fillId="13" borderId="5" xfId="2" applyNumberFormat="1" applyFont="1" applyFill="1" applyBorder="1" applyAlignment="1" applyProtection="1"/>
    <xf numFmtId="43" fontId="5" fillId="13" borderId="1" xfId="2" applyNumberFormat="1" applyFont="1" applyFill="1" applyBorder="1" applyAlignment="1" applyProtection="1"/>
    <xf numFmtId="43" fontId="5" fillId="13" borderId="38" xfId="2" applyNumberFormat="1" applyFont="1" applyFill="1" applyBorder="1" applyAlignment="1" applyProtection="1"/>
    <xf numFmtId="0" fontId="17" fillId="0" borderId="1" xfId="0" applyFont="1" applyBorder="1" applyProtection="1">
      <protection locked="0"/>
    </xf>
    <xf numFmtId="0" fontId="4" fillId="0" borderId="17" xfId="4" applyFont="1" applyBorder="1" applyAlignment="1" applyProtection="1">
      <alignment horizontal="centerContinuous"/>
      <protection hidden="1"/>
    </xf>
    <xf numFmtId="0" fontId="4" fillId="0" borderId="25" xfId="4" applyFont="1" applyBorder="1" applyAlignment="1" applyProtection="1">
      <alignment horizontal="centerContinuous"/>
      <protection hidden="1"/>
    </xf>
    <xf numFmtId="0" fontId="17" fillId="0" borderId="5" xfId="0" applyFont="1" applyBorder="1" applyAlignment="1" applyProtection="1">
      <alignment wrapText="1"/>
      <protection locked="0" hidden="1"/>
    </xf>
    <xf numFmtId="0" fontId="4" fillId="0" borderId="1" xfId="0" applyFont="1" applyBorder="1" applyAlignment="1" applyProtection="1">
      <protection locked="0" hidden="1"/>
    </xf>
    <xf numFmtId="0" fontId="4" fillId="0" borderId="1" xfId="0" applyFont="1" applyFill="1" applyBorder="1" applyProtection="1">
      <protection locked="0" hidden="1"/>
    </xf>
    <xf numFmtId="0" fontId="4" fillId="0" borderId="1" xfId="0" applyFont="1" applyFill="1" applyBorder="1" applyAlignment="1" applyProtection="1">
      <alignment wrapText="1"/>
      <protection locked="0" hidden="1"/>
    </xf>
    <xf numFmtId="0" fontId="17" fillId="0" borderId="1" xfId="0" applyFont="1" applyBorder="1" applyProtection="1">
      <protection locked="0" hidden="1"/>
    </xf>
    <xf numFmtId="0" fontId="17" fillId="0" borderId="1" xfId="0" applyFont="1" applyBorder="1" applyAlignment="1" applyProtection="1">
      <alignment wrapText="1"/>
      <protection locked="0" hidden="1"/>
    </xf>
    <xf numFmtId="43" fontId="5" fillId="13" borderId="38" xfId="2" applyNumberFormat="1" applyFont="1" applyFill="1" applyBorder="1" applyAlignment="1" applyProtection="1">
      <protection locked="0"/>
    </xf>
    <xf numFmtId="43" fontId="5" fillId="13" borderId="30" xfId="2" applyNumberFormat="1" applyFont="1" applyFill="1" applyBorder="1" applyAlignment="1" applyProtection="1">
      <protection locked="0"/>
    </xf>
    <xf numFmtId="0" fontId="71" fillId="0" borderId="0" xfId="11" applyFont="1" applyProtection="1">
      <protection locked="0"/>
    </xf>
    <xf numFmtId="0" fontId="70" fillId="0" borderId="0" xfId="11" applyFont="1" applyAlignment="1" applyProtection="1">
      <alignment horizontal="center"/>
      <protection locked="0"/>
    </xf>
    <xf numFmtId="0" fontId="71" fillId="0" borderId="0" xfId="11" applyFont="1" applyAlignment="1" applyProtection="1">
      <protection locked="0"/>
    </xf>
    <xf numFmtId="0" fontId="76" fillId="0" borderId="0" xfId="11" applyFont="1" applyBorder="1" applyAlignment="1" applyProtection="1">
      <protection locked="0"/>
    </xf>
    <xf numFmtId="0" fontId="76" fillId="0" borderId="0" xfId="11" applyFont="1" applyAlignment="1" applyProtection="1">
      <protection locked="0"/>
    </xf>
    <xf numFmtId="0" fontId="76" fillId="0" borderId="0" xfId="11" applyFont="1" applyBorder="1" applyAlignment="1" applyProtection="1">
      <protection locked="0"/>
    </xf>
    <xf numFmtId="0" fontId="71" fillId="0" borderId="0" xfId="11" applyFont="1" applyBorder="1" applyAlignment="1" applyProtection="1">
      <protection locked="0"/>
    </xf>
    <xf numFmtId="0" fontId="81" fillId="0" borderId="0" xfId="0" applyFont="1" applyAlignment="1" applyProtection="1">
      <alignment horizontal="center"/>
      <protection locked="0"/>
    </xf>
    <xf numFmtId="0" fontId="88" fillId="0" borderId="0" xfId="0" applyFont="1" applyAlignment="1" applyProtection="1">
      <alignment horizontal="center" wrapText="1"/>
      <protection locked="0"/>
    </xf>
    <xf numFmtId="0" fontId="71" fillId="0" borderId="0" xfId="11" applyFont="1" applyBorder="1" applyProtection="1">
      <protection locked="0"/>
    </xf>
    <xf numFmtId="0" fontId="75" fillId="0" borderId="0" xfId="0" applyFont="1" applyAlignment="1" applyProtection="1">
      <alignment horizontal="center" vertical="center" wrapText="1"/>
      <protection locked="0"/>
    </xf>
    <xf numFmtId="0" fontId="71" fillId="0" borderId="87" xfId="0" applyFont="1" applyBorder="1" applyAlignment="1" applyProtection="1">
      <alignment horizontal="center" vertical="center" wrapText="1"/>
      <protection locked="0"/>
    </xf>
    <xf numFmtId="0" fontId="71" fillId="0" borderId="37" xfId="0" applyFont="1" applyBorder="1" applyAlignment="1" applyProtection="1">
      <alignment horizontal="left" vertical="center" wrapText="1"/>
      <protection locked="0"/>
    </xf>
    <xf numFmtId="0" fontId="71" fillId="0" borderId="37" xfId="0" applyFont="1" applyBorder="1" applyAlignment="1" applyProtection="1">
      <alignment vertical="center" wrapText="1"/>
      <protection locked="0"/>
    </xf>
    <xf numFmtId="44" fontId="3" fillId="13" borderId="17" xfId="11" applyNumberFormat="1" applyFont="1" applyFill="1" applyBorder="1" applyAlignment="1" applyProtection="1">
      <alignment horizontal="center"/>
      <protection locked="0"/>
    </xf>
    <xf numFmtId="44" fontId="75" fillId="13" borderId="20" xfId="12" applyNumberFormat="1" applyFont="1" applyFill="1" applyBorder="1" applyAlignment="1" applyProtection="1">
      <alignment horizontal="right"/>
      <protection locked="0"/>
    </xf>
    <xf numFmtId="0" fontId="71" fillId="20" borderId="23" xfId="11" applyFont="1" applyFill="1" applyBorder="1" applyAlignment="1" applyProtection="1">
      <alignment horizontal="center"/>
      <protection locked="0"/>
    </xf>
    <xf numFmtId="44" fontId="71" fillId="20" borderId="86" xfId="12" applyFont="1" applyFill="1" applyBorder="1" applyAlignment="1" applyProtection="1">
      <alignment horizontal="right"/>
      <protection locked="0"/>
    </xf>
    <xf numFmtId="0" fontId="71" fillId="0" borderId="0" xfId="11" applyFont="1" applyBorder="1" applyAlignment="1" applyProtection="1">
      <alignment horizontal="left"/>
      <protection locked="0"/>
    </xf>
    <xf numFmtId="0" fontId="71" fillId="21" borderId="23" xfId="11" applyFont="1" applyFill="1" applyBorder="1" applyProtection="1">
      <protection locked="0"/>
    </xf>
    <xf numFmtId="0" fontId="71" fillId="0" borderId="0" xfId="11" applyFont="1" applyBorder="1" applyAlignment="1" applyProtection="1">
      <alignment horizontal="center" wrapText="1"/>
      <protection locked="0"/>
    </xf>
    <xf numFmtId="0" fontId="71" fillId="0" borderId="0" xfId="11" applyFont="1" applyBorder="1" applyAlignment="1" applyProtection="1">
      <alignment horizontal="left" wrapText="1"/>
      <protection locked="0"/>
    </xf>
    <xf numFmtId="44" fontId="3" fillId="13" borderId="20" xfId="11" applyNumberFormat="1" applyFont="1" applyFill="1" applyBorder="1" applyProtection="1">
      <protection locked="0"/>
    </xf>
    <xf numFmtId="44" fontId="71" fillId="13" borderId="86" xfId="11" applyNumberFormat="1" applyFont="1" applyFill="1" applyBorder="1" applyProtection="1">
      <protection locked="0"/>
    </xf>
    <xf numFmtId="0" fontId="71" fillId="0" borderId="20" xfId="0" applyFont="1" applyBorder="1" applyAlignment="1" applyProtection="1">
      <alignment horizontal="center" vertical="center" wrapText="1"/>
      <protection locked="0"/>
    </xf>
    <xf numFmtId="0" fontId="71" fillId="0" borderId="20" xfId="0" applyFont="1" applyBorder="1" applyAlignment="1" applyProtection="1">
      <alignment horizontal="left" vertical="center" wrapText="1"/>
      <protection locked="0"/>
    </xf>
    <xf numFmtId="0" fontId="71" fillId="0" borderId="20" xfId="0" applyFont="1" applyBorder="1" applyAlignment="1" applyProtection="1">
      <alignment vertical="center" wrapText="1"/>
      <protection locked="0"/>
    </xf>
    <xf numFmtId="44" fontId="71" fillId="13" borderId="20" xfId="11" applyNumberFormat="1" applyFont="1" applyFill="1" applyBorder="1" applyProtection="1">
      <protection locked="0"/>
    </xf>
    <xf numFmtId="44" fontId="71" fillId="13" borderId="42" xfId="11" applyNumberFormat="1" applyFont="1" applyFill="1" applyBorder="1" applyProtection="1">
      <protection locked="0"/>
    </xf>
    <xf numFmtId="0" fontId="71" fillId="0" borderId="20" xfId="0" applyFont="1" applyBorder="1" applyAlignment="1" applyProtection="1">
      <alignment horizontal="center" vertical="center" wrapText="1"/>
      <protection locked="0"/>
    </xf>
    <xf numFmtId="0" fontId="71" fillId="0" borderId="20" xfId="0" applyFont="1" applyBorder="1" applyAlignment="1" applyProtection="1">
      <alignment horizontal="left" vertical="center" wrapText="1"/>
      <protection locked="0"/>
    </xf>
    <xf numFmtId="0" fontId="71" fillId="0" borderId="20" xfId="0" applyFont="1" applyBorder="1" applyAlignment="1" applyProtection="1">
      <alignment vertical="center" wrapText="1"/>
      <protection locked="0"/>
    </xf>
    <xf numFmtId="0" fontId="71" fillId="20" borderId="0" xfId="11" applyFont="1" applyFill="1" applyBorder="1" applyProtection="1">
      <protection locked="0"/>
    </xf>
    <xf numFmtId="44" fontId="71" fillId="20" borderId="34" xfId="12" applyFont="1" applyFill="1" applyBorder="1" applyAlignment="1" applyProtection="1">
      <alignment horizontal="center"/>
      <protection locked="0"/>
    </xf>
    <xf numFmtId="0" fontId="71" fillId="21" borderId="23" xfId="11" applyFont="1" applyFill="1" applyBorder="1" applyAlignment="1" applyProtection="1">
      <alignment horizontal="center"/>
      <protection locked="0"/>
    </xf>
    <xf numFmtId="0" fontId="76" fillId="0" borderId="20" xfId="11" applyFont="1" applyBorder="1" applyProtection="1">
      <protection locked="0"/>
    </xf>
    <xf numFmtId="0" fontId="76" fillId="0" borderId="20" xfId="11" applyFont="1" applyBorder="1" applyAlignment="1" applyProtection="1">
      <alignment horizontal="left"/>
      <protection locked="0"/>
    </xf>
    <xf numFmtId="0" fontId="71" fillId="0" borderId="20" xfId="11" applyFont="1" applyBorder="1" applyProtection="1">
      <protection locked="0"/>
    </xf>
    <xf numFmtId="0" fontId="71" fillId="13" borderId="86" xfId="11" applyFont="1" applyFill="1" applyBorder="1" applyProtection="1">
      <protection locked="0"/>
    </xf>
    <xf numFmtId="0" fontId="71" fillId="13" borderId="20" xfId="11" applyFont="1" applyFill="1" applyBorder="1" applyProtection="1">
      <protection locked="0"/>
    </xf>
    <xf numFmtId="0" fontId="71" fillId="13" borderId="87" xfId="11" applyFont="1" applyFill="1" applyBorder="1" applyProtection="1">
      <protection locked="0"/>
    </xf>
    <xf numFmtId="0" fontId="71" fillId="0" borderId="6" xfId="11" applyFont="1" applyBorder="1" applyAlignment="1" applyProtection="1">
      <alignment horizontal="center"/>
      <protection locked="0"/>
    </xf>
    <xf numFmtId="0" fontId="71" fillId="0" borderId="20" xfId="11" applyFont="1" applyBorder="1" applyAlignment="1" applyProtection="1">
      <alignment horizontal="left"/>
      <protection locked="0"/>
    </xf>
    <xf numFmtId="44" fontId="76" fillId="0" borderId="0" xfId="12" applyFont="1" applyFill="1" applyBorder="1" applyAlignment="1" applyProtection="1">
      <protection locked="0"/>
    </xf>
    <xf numFmtId="44" fontId="76" fillId="0" borderId="0" xfId="12" applyFont="1" applyBorder="1" applyAlignment="1" applyProtection="1">
      <protection locked="0"/>
    </xf>
    <xf numFmtId="44" fontId="3" fillId="13" borderId="86" xfId="11" applyNumberFormat="1" applyFont="1" applyFill="1" applyBorder="1" applyProtection="1">
      <protection locked="0"/>
    </xf>
    <xf numFmtId="44" fontId="71" fillId="13" borderId="87" xfId="11" applyNumberFormat="1" applyFont="1" applyFill="1" applyBorder="1" applyProtection="1">
      <protection locked="0"/>
    </xf>
    <xf numFmtId="0" fontId="71" fillId="0" borderId="0" xfId="11" applyFont="1" applyFill="1" applyBorder="1" applyProtection="1">
      <protection locked="0"/>
    </xf>
    <xf numFmtId="0" fontId="71" fillId="0" borderId="0" xfId="11" applyFont="1" applyFill="1" applyProtection="1">
      <protection locked="0"/>
    </xf>
    <xf numFmtId="0" fontId="71" fillId="0" borderId="0" xfId="11" applyFont="1" applyProtection="1"/>
    <xf numFmtId="0" fontId="76" fillId="0" borderId="0" xfId="11" applyFont="1" applyFill="1" applyBorder="1" applyAlignment="1" applyProtection="1"/>
    <xf numFmtId="0" fontId="76" fillId="0" borderId="0" xfId="11" applyFont="1" applyFill="1" applyAlignment="1" applyProtection="1">
      <alignment vertical="top" wrapText="1"/>
    </xf>
    <xf numFmtId="0" fontId="76" fillId="0" borderId="0" xfId="11" applyFont="1" applyFill="1" applyAlignment="1" applyProtection="1">
      <alignment wrapText="1"/>
    </xf>
    <xf numFmtId="0" fontId="79" fillId="0" borderId="0" xfId="11" applyFont="1" applyProtection="1"/>
    <xf numFmtId="0" fontId="71" fillId="0" borderId="0" xfId="11" applyFont="1" applyBorder="1" applyProtection="1"/>
    <xf numFmtId="0" fontId="76" fillId="0" borderId="0" xfId="11" applyFont="1" applyProtection="1"/>
    <xf numFmtId="0" fontId="71" fillId="0" borderId="0" xfId="11" applyFont="1" applyAlignment="1" applyProtection="1">
      <alignment horizontal="center"/>
    </xf>
    <xf numFmtId="0" fontId="71" fillId="20" borderId="0" xfId="11" applyFont="1" applyFill="1" applyProtection="1"/>
    <xf numFmtId="0" fontId="70" fillId="20" borderId="0" xfId="11" applyFont="1" applyFill="1" applyBorder="1" applyProtection="1"/>
    <xf numFmtId="0" fontId="70" fillId="20" borderId="34" xfId="11" applyFont="1" applyFill="1" applyBorder="1" applyProtection="1"/>
    <xf numFmtId="0" fontId="83" fillId="0" borderId="16" xfId="11" applyFont="1" applyBorder="1" applyAlignment="1" applyProtection="1"/>
    <xf numFmtId="0" fontId="83" fillId="0" borderId="35" xfId="11" applyFont="1" applyBorder="1" applyProtection="1"/>
    <xf numFmtId="0" fontId="85" fillId="20" borderId="0" xfId="11" applyFont="1" applyFill="1" applyBorder="1" applyAlignment="1" applyProtection="1">
      <alignment horizontal="left"/>
    </xf>
    <xf numFmtId="44" fontId="87" fillId="0" borderId="20" xfId="12" applyNumberFormat="1" applyFont="1" applyFill="1" applyBorder="1" applyAlignment="1" applyProtection="1">
      <alignment horizontal="right"/>
    </xf>
    <xf numFmtId="44" fontId="82" fillId="0" borderId="19" xfId="12" applyNumberFormat="1" applyFont="1" applyFill="1" applyBorder="1" applyAlignment="1" applyProtection="1"/>
    <xf numFmtId="44" fontId="76" fillId="20" borderId="34" xfId="12" applyNumberFormat="1" applyFont="1" applyFill="1" applyBorder="1" applyAlignment="1" applyProtection="1"/>
    <xf numFmtId="44" fontId="71" fillId="0" borderId="0" xfId="11" applyNumberFormat="1" applyFont="1" applyBorder="1" applyProtection="1"/>
    <xf numFmtId="44" fontId="71" fillId="0" borderId="86" xfId="11" applyNumberFormat="1" applyFont="1" applyBorder="1" applyProtection="1"/>
    <xf numFmtId="44" fontId="71" fillId="0" borderId="20" xfId="11" applyNumberFormat="1" applyFont="1" applyBorder="1" applyProtection="1"/>
    <xf numFmtId="44" fontId="71" fillId="0" borderId="87" xfId="11" applyNumberFormat="1" applyFont="1" applyBorder="1" applyProtection="1"/>
    <xf numFmtId="44" fontId="76" fillId="20" borderId="88" xfId="12" applyNumberFormat="1" applyFont="1" applyFill="1" applyBorder="1" applyAlignment="1" applyProtection="1"/>
    <xf numFmtId="0" fontId="72" fillId="0" borderId="0" xfId="11" applyFont="1" applyFill="1" applyAlignment="1" applyProtection="1">
      <alignment horizontal="left"/>
      <protection locked="0"/>
    </xf>
    <xf numFmtId="0" fontId="72" fillId="0" borderId="0" xfId="11" applyFont="1" applyFill="1" applyBorder="1" applyAlignment="1" applyProtection="1">
      <alignment horizontal="left"/>
      <protection locked="0"/>
    </xf>
    <xf numFmtId="0" fontId="41" fillId="8" borderId="0" xfId="0" applyFont="1" applyFill="1" applyBorder="1" applyAlignment="1" applyProtection="1">
      <alignment horizontal="center"/>
      <protection hidden="1"/>
    </xf>
    <xf numFmtId="0" fontId="23" fillId="0" borderId="68" xfId="0" applyFont="1" applyBorder="1" applyAlignment="1" applyProtection="1">
      <alignment horizontal="center"/>
      <protection hidden="1"/>
    </xf>
    <xf numFmtId="0" fontId="18" fillId="0" borderId="0" xfId="0" applyFont="1" applyAlignment="1" applyProtection="1">
      <alignment horizontal="left" wrapText="1"/>
      <protection hidden="1"/>
    </xf>
    <xf numFmtId="0" fontId="27" fillId="0" borderId="0" xfId="0" applyFont="1" applyBorder="1" applyAlignment="1" applyProtection="1">
      <alignment horizontal="center" wrapText="1"/>
    </xf>
    <xf numFmtId="0" fontId="65" fillId="0" borderId="62" xfId="0" applyFont="1" applyBorder="1" applyAlignment="1" applyProtection="1">
      <alignment horizontal="center" vertical="center" wrapText="1"/>
      <protection hidden="1"/>
    </xf>
    <xf numFmtId="0" fontId="65" fillId="0" borderId="63" xfId="0" applyFont="1" applyBorder="1" applyAlignment="1" applyProtection="1">
      <alignment horizontal="center" vertical="center" wrapText="1"/>
      <protection hidden="1"/>
    </xf>
    <xf numFmtId="0" fontId="17" fillId="18" borderId="0" xfId="0" applyFont="1" applyFill="1" applyBorder="1" applyAlignment="1" applyProtection="1">
      <alignment horizontal="center"/>
      <protection hidden="1"/>
    </xf>
    <xf numFmtId="0" fontId="5" fillId="18" borderId="0" xfId="0" applyFont="1" applyFill="1" applyBorder="1" applyAlignment="1" applyProtection="1">
      <alignment horizontal="left" wrapText="1"/>
      <protection hidden="1"/>
    </xf>
    <xf numFmtId="0" fontId="50" fillId="18" borderId="0" xfId="0" applyFont="1" applyFill="1" applyBorder="1" applyAlignment="1" applyProtection="1">
      <alignment horizontal="center" vertical="top"/>
      <protection hidden="1"/>
    </xf>
    <xf numFmtId="0" fontId="55" fillId="18" borderId="36" xfId="0" applyFont="1" applyFill="1" applyBorder="1" applyAlignment="1" applyProtection="1">
      <alignment horizontal="center" vertical="top"/>
      <protection hidden="1"/>
    </xf>
    <xf numFmtId="0" fontId="55" fillId="18" borderId="6" xfId="0" applyFont="1" applyFill="1" applyBorder="1" applyAlignment="1" applyProtection="1">
      <alignment horizontal="center" vertical="top"/>
      <protection hidden="1"/>
    </xf>
    <xf numFmtId="0" fontId="5" fillId="0" borderId="32" xfId="0" applyFont="1" applyBorder="1" applyAlignment="1" applyProtection="1">
      <alignment horizontal="left" vertical="center" wrapText="1"/>
      <protection hidden="1"/>
    </xf>
    <xf numFmtId="0" fontId="5" fillId="0" borderId="0" xfId="0" applyFont="1" applyBorder="1" applyAlignment="1" applyProtection="1">
      <alignment horizontal="left" vertical="center" wrapText="1"/>
      <protection hidden="1"/>
    </xf>
    <xf numFmtId="0" fontId="5" fillId="0" borderId="34" xfId="0" applyFont="1" applyBorder="1" applyAlignment="1" applyProtection="1">
      <alignment horizontal="left" vertical="center" wrapText="1"/>
      <protection hidden="1"/>
    </xf>
    <xf numFmtId="0" fontId="17" fillId="0" borderId="0" xfId="0" applyNumberFormat="1" applyFont="1" applyAlignment="1" applyProtection="1">
      <alignment horizontal="center"/>
      <protection hidden="1"/>
    </xf>
    <xf numFmtId="0" fontId="10" fillId="0" borderId="0" xfId="0" applyFont="1" applyBorder="1" applyAlignment="1" applyProtection="1">
      <alignment horizontal="center" wrapText="1"/>
      <protection hidden="1"/>
    </xf>
    <xf numFmtId="0" fontId="8" fillId="0" borderId="0" xfId="4" applyNumberFormat="1" applyFont="1" applyBorder="1" applyAlignment="1" applyProtection="1">
      <alignment horizontal="center" wrapText="1"/>
      <protection hidden="1"/>
    </xf>
    <xf numFmtId="0" fontId="8" fillId="0" borderId="0" xfId="0" applyNumberFormat="1" applyFont="1" applyAlignment="1" applyProtection="1">
      <alignment horizontal="center" vertical="center"/>
      <protection hidden="1"/>
    </xf>
    <xf numFmtId="0" fontId="18" fillId="17" borderId="70" xfId="0" applyFont="1" applyFill="1" applyBorder="1" applyAlignment="1" applyProtection="1">
      <alignment horizontal="center"/>
      <protection hidden="1"/>
    </xf>
    <xf numFmtId="0" fontId="18" fillId="17" borderId="71" xfId="0" applyFont="1" applyFill="1" applyBorder="1" applyAlignment="1" applyProtection="1">
      <alignment horizontal="center"/>
      <protection hidden="1"/>
    </xf>
    <xf numFmtId="0" fontId="18" fillId="14" borderId="83" xfId="0" applyFont="1" applyFill="1" applyBorder="1" applyAlignment="1" applyProtection="1">
      <alignment horizontal="center"/>
      <protection hidden="1"/>
    </xf>
    <xf numFmtId="0" fontId="18" fillId="14" borderId="84" xfId="0" applyFont="1" applyFill="1" applyBorder="1" applyAlignment="1" applyProtection="1">
      <alignment horizontal="center"/>
      <protection hidden="1"/>
    </xf>
    <xf numFmtId="0" fontId="18" fillId="14" borderId="85" xfId="0" applyFont="1" applyFill="1" applyBorder="1" applyAlignment="1" applyProtection="1">
      <alignment horizontal="center"/>
      <protection hidden="1"/>
    </xf>
    <xf numFmtId="0" fontId="9" fillId="0" borderId="65" xfId="0" applyFont="1" applyBorder="1" applyAlignment="1" applyProtection="1">
      <alignment horizontal="center"/>
      <protection hidden="1"/>
    </xf>
    <xf numFmtId="0" fontId="9" fillId="0" borderId="66" xfId="0" applyFont="1" applyBorder="1" applyAlignment="1" applyProtection="1">
      <alignment horizontal="center"/>
      <protection hidden="1"/>
    </xf>
    <xf numFmtId="0" fontId="9" fillId="0" borderId="25" xfId="0" applyFont="1" applyBorder="1" applyAlignment="1" applyProtection="1">
      <alignment horizontal="left"/>
      <protection hidden="1"/>
    </xf>
    <xf numFmtId="0" fontId="9" fillId="0" borderId="23" xfId="0" applyFont="1" applyBorder="1" applyAlignment="1" applyProtection="1">
      <alignment horizontal="left"/>
      <protection hidden="1"/>
    </xf>
    <xf numFmtId="0" fontId="9" fillId="0" borderId="26" xfId="0" applyFont="1" applyBorder="1" applyAlignment="1" applyProtection="1">
      <alignment horizontal="left"/>
      <protection hidden="1"/>
    </xf>
    <xf numFmtId="0" fontId="18" fillId="0" borderId="33" xfId="0" applyFont="1" applyBorder="1" applyAlignment="1" applyProtection="1">
      <alignment horizontal="center"/>
      <protection hidden="1"/>
    </xf>
    <xf numFmtId="0" fontId="18" fillId="0" borderId="64" xfId="0" applyFont="1" applyBorder="1" applyAlignment="1" applyProtection="1">
      <alignment horizontal="center"/>
      <protection hidden="1"/>
    </xf>
    <xf numFmtId="0" fontId="9" fillId="0" borderId="32" xfId="0" applyFont="1" applyBorder="1" applyAlignment="1" applyProtection="1">
      <alignment horizontal="center" wrapText="1"/>
      <protection hidden="1"/>
    </xf>
    <xf numFmtId="0" fontId="9" fillId="0" borderId="0" xfId="0" applyFont="1" applyBorder="1" applyAlignment="1" applyProtection="1">
      <alignment horizontal="center" wrapText="1"/>
      <protection hidden="1"/>
    </xf>
    <xf numFmtId="0" fontId="11" fillId="0" borderId="0" xfId="0" applyFont="1" applyAlignment="1" applyProtection="1">
      <alignment horizontal="left"/>
      <protection hidden="1"/>
    </xf>
    <xf numFmtId="0" fontId="62" fillId="0" borderId="32" xfId="3" applyFont="1" applyBorder="1" applyAlignment="1" applyProtection="1">
      <alignment horizontal="center"/>
      <protection hidden="1"/>
    </xf>
    <xf numFmtId="0" fontId="62" fillId="0" borderId="0" xfId="3" applyFont="1" applyBorder="1" applyAlignment="1" applyProtection="1">
      <alignment horizontal="center"/>
      <protection hidden="1"/>
    </xf>
    <xf numFmtId="0" fontId="62" fillId="0" borderId="34" xfId="3" applyFont="1" applyBorder="1" applyAlignment="1" applyProtection="1">
      <alignment horizontal="center"/>
      <protection hidden="1"/>
    </xf>
    <xf numFmtId="0" fontId="62" fillId="0" borderId="67" xfId="3" applyFont="1" applyBorder="1" applyAlignment="1" applyProtection="1">
      <alignment horizontal="center"/>
      <protection hidden="1"/>
    </xf>
    <xf numFmtId="0" fontId="62" fillId="0" borderId="69" xfId="3" applyFont="1" applyBorder="1" applyAlignment="1" applyProtection="1">
      <alignment horizontal="center"/>
      <protection hidden="1"/>
    </xf>
    <xf numFmtId="0" fontId="62" fillId="0" borderId="33" xfId="3" applyFont="1" applyBorder="1" applyAlignment="1" applyProtection="1">
      <alignment horizontal="center"/>
      <protection hidden="1"/>
    </xf>
    <xf numFmtId="0" fontId="62" fillId="0" borderId="64" xfId="3" applyFont="1" applyBorder="1" applyAlignment="1" applyProtection="1">
      <alignment horizontal="center"/>
      <protection hidden="1"/>
    </xf>
    <xf numFmtId="0" fontId="18" fillId="0" borderId="0" xfId="0" applyFont="1" applyBorder="1" applyAlignment="1" applyProtection="1">
      <alignment horizontal="center"/>
      <protection hidden="1"/>
    </xf>
    <xf numFmtId="0" fontId="9" fillId="0" borderId="0" xfId="0" applyFont="1" applyBorder="1" applyAlignment="1" applyProtection="1">
      <alignment horizontal="center"/>
      <protection hidden="1"/>
    </xf>
    <xf numFmtId="0" fontId="15" fillId="0" borderId="35" xfId="0" applyFont="1" applyBorder="1" applyAlignment="1" applyProtection="1">
      <alignment horizontal="center"/>
      <protection locked="0"/>
    </xf>
    <xf numFmtId="0" fontId="13" fillId="0" borderId="18" xfId="0" applyFont="1" applyBorder="1" applyAlignment="1" applyProtection="1">
      <alignment horizontal="center" vertical="center" wrapText="1"/>
      <protection hidden="1"/>
    </xf>
    <xf numFmtId="44" fontId="15" fillId="0" borderId="16" xfId="0" applyNumberFormat="1" applyFont="1" applyBorder="1" applyAlignment="1" applyProtection="1">
      <alignment horizontal="center"/>
      <protection locked="0"/>
    </xf>
    <xf numFmtId="0" fontId="14" fillId="0" borderId="23" xfId="0" applyFont="1" applyBorder="1" applyAlignment="1" applyProtection="1">
      <alignment horizontal="center" vertical="center" wrapText="1"/>
      <protection hidden="1"/>
    </xf>
    <xf numFmtId="0" fontId="5" fillId="0" borderId="23" xfId="0" applyFont="1" applyBorder="1" applyAlignment="1" applyProtection="1">
      <alignment horizontal="center"/>
      <protection hidden="1"/>
    </xf>
    <xf numFmtId="0" fontId="15" fillId="0" borderId="26" xfId="0" applyFont="1" applyBorder="1" applyAlignment="1" applyProtection="1">
      <alignment horizontal="center"/>
      <protection hidden="1"/>
    </xf>
    <xf numFmtId="44" fontId="15" fillId="0" borderId="40" xfId="0" applyNumberFormat="1" applyFont="1" applyBorder="1" applyAlignment="1" applyProtection="1">
      <alignment horizontal="center"/>
      <protection hidden="1"/>
    </xf>
    <xf numFmtId="0" fontId="18" fillId="13" borderId="17" xfId="0" applyFont="1" applyFill="1" applyBorder="1" applyAlignment="1" applyProtection="1">
      <alignment horizontal="center"/>
      <protection hidden="1"/>
    </xf>
    <xf numFmtId="0" fontId="18" fillId="13" borderId="18" xfId="0" applyFont="1" applyFill="1" applyBorder="1" applyAlignment="1" applyProtection="1">
      <alignment horizontal="center"/>
      <protection hidden="1"/>
    </xf>
    <xf numFmtId="0" fontId="18" fillId="13" borderId="19" xfId="0" applyFont="1" applyFill="1" applyBorder="1" applyAlignment="1" applyProtection="1">
      <alignment horizontal="center"/>
      <protection hidden="1"/>
    </xf>
    <xf numFmtId="0" fontId="15" fillId="0" borderId="16" xfId="0" applyFont="1" applyBorder="1" applyAlignment="1" applyProtection="1">
      <alignment horizontal="center"/>
      <protection hidden="1"/>
    </xf>
    <xf numFmtId="0" fontId="55" fillId="0" borderId="0" xfId="0" applyFont="1" applyBorder="1" applyAlignment="1" applyProtection="1">
      <alignment horizontal="center" vertical="top"/>
      <protection hidden="1"/>
    </xf>
    <xf numFmtId="0" fontId="55" fillId="0" borderId="34" xfId="0" applyFont="1" applyBorder="1" applyAlignment="1" applyProtection="1">
      <alignment horizontal="center" vertical="top"/>
      <protection hidden="1"/>
    </xf>
    <xf numFmtId="44" fontId="15" fillId="0" borderId="35" xfId="0" applyNumberFormat="1" applyFont="1" applyBorder="1" applyAlignment="1" applyProtection="1">
      <alignment horizontal="center"/>
      <protection hidden="1"/>
    </xf>
    <xf numFmtId="44" fontId="15" fillId="0" borderId="0" xfId="0" applyNumberFormat="1" applyFont="1" applyBorder="1" applyAlignment="1" applyProtection="1">
      <alignment horizontal="center"/>
      <protection locked="0"/>
    </xf>
    <xf numFmtId="0" fontId="7" fillId="12" borderId="17" xfId="0" applyFont="1" applyFill="1" applyBorder="1" applyAlignment="1" applyProtection="1">
      <alignment horizontal="center" vertical="center"/>
      <protection hidden="1"/>
    </xf>
    <xf numFmtId="0" fontId="7" fillId="12" borderId="18" xfId="0" applyFont="1" applyFill="1" applyBorder="1" applyAlignment="1" applyProtection="1">
      <alignment horizontal="center" vertical="center"/>
      <protection hidden="1"/>
    </xf>
    <xf numFmtId="0" fontId="7" fillId="12" borderId="19" xfId="0" applyFont="1" applyFill="1" applyBorder="1" applyAlignment="1" applyProtection="1">
      <alignment horizontal="center" vertical="center"/>
      <protection hidden="1"/>
    </xf>
    <xf numFmtId="0" fontId="4" fillId="19" borderId="17" xfId="0" applyFont="1" applyFill="1" applyBorder="1" applyAlignment="1" applyProtection="1">
      <alignment horizontal="center"/>
      <protection hidden="1"/>
    </xf>
    <xf numFmtId="0" fontId="4" fillId="19" borderId="18" xfId="0" applyFont="1" applyFill="1" applyBorder="1" applyAlignment="1" applyProtection="1">
      <alignment horizontal="center"/>
      <protection hidden="1"/>
    </xf>
    <xf numFmtId="0" fontId="4" fillId="19" borderId="19" xfId="0" applyFont="1" applyFill="1" applyBorder="1" applyAlignment="1" applyProtection="1">
      <alignment horizontal="center"/>
      <protection hidden="1"/>
    </xf>
    <xf numFmtId="0" fontId="17" fillId="18" borderId="17" xfId="0" applyFont="1" applyFill="1" applyBorder="1" applyAlignment="1" applyProtection="1">
      <alignment horizontal="center"/>
      <protection hidden="1"/>
    </xf>
    <xf numFmtId="0" fontId="17" fillId="18" borderId="18" xfId="0" applyFont="1" applyFill="1" applyBorder="1" applyAlignment="1" applyProtection="1">
      <alignment horizontal="center"/>
      <protection hidden="1"/>
    </xf>
    <xf numFmtId="0" fontId="17" fillId="18" borderId="19" xfId="0" applyFont="1" applyFill="1" applyBorder="1" applyAlignment="1" applyProtection="1">
      <alignment horizontal="center"/>
      <protection hidden="1"/>
    </xf>
    <xf numFmtId="0" fontId="11" fillId="19" borderId="36" xfId="0" applyFont="1" applyFill="1" applyBorder="1" applyAlignment="1" applyProtection="1">
      <alignment horizontal="center"/>
      <protection hidden="1"/>
    </xf>
    <xf numFmtId="0" fontId="11" fillId="19" borderId="6" xfId="0" applyFont="1" applyFill="1" applyBorder="1" applyAlignment="1" applyProtection="1">
      <alignment horizontal="center"/>
      <protection hidden="1"/>
    </xf>
    <xf numFmtId="0" fontId="11" fillId="19" borderId="37" xfId="0" applyFont="1" applyFill="1" applyBorder="1" applyAlignment="1" applyProtection="1">
      <alignment horizontal="center"/>
      <protection hidden="1"/>
    </xf>
    <xf numFmtId="0" fontId="5" fillId="18" borderId="25" xfId="0" applyFont="1" applyFill="1" applyBorder="1" applyAlignment="1" applyProtection="1">
      <alignment horizontal="left" vertical="center" wrapText="1"/>
      <protection hidden="1"/>
    </xf>
    <xf numFmtId="0" fontId="5" fillId="18" borderId="23" xfId="0" applyFont="1" applyFill="1" applyBorder="1" applyAlignment="1" applyProtection="1">
      <alignment horizontal="left" vertical="center" wrapText="1"/>
      <protection hidden="1"/>
    </xf>
    <xf numFmtId="0" fontId="5" fillId="18" borderId="26" xfId="0" applyFont="1" applyFill="1" applyBorder="1" applyAlignment="1" applyProtection="1">
      <alignment horizontal="left" vertical="center" wrapText="1"/>
      <protection hidden="1"/>
    </xf>
    <xf numFmtId="0" fontId="5" fillId="19" borderId="25" xfId="0" applyFont="1" applyFill="1" applyBorder="1" applyAlignment="1" applyProtection="1">
      <alignment horizontal="left" vertical="center" wrapText="1"/>
      <protection hidden="1"/>
    </xf>
    <xf numFmtId="0" fontId="5" fillId="19" borderId="23" xfId="0" applyFont="1" applyFill="1" applyBorder="1" applyAlignment="1" applyProtection="1">
      <alignment horizontal="left" vertical="center" wrapText="1"/>
      <protection hidden="1"/>
    </xf>
    <xf numFmtId="0" fontId="5" fillId="19" borderId="26" xfId="0" applyFont="1" applyFill="1" applyBorder="1" applyAlignment="1" applyProtection="1">
      <alignment horizontal="left" vertical="center" wrapText="1"/>
      <protection hidden="1"/>
    </xf>
    <xf numFmtId="0" fontId="5" fillId="19" borderId="32" xfId="0" applyFont="1" applyFill="1" applyBorder="1" applyAlignment="1" applyProtection="1">
      <alignment horizontal="left" vertical="center" wrapText="1"/>
      <protection hidden="1"/>
    </xf>
    <xf numFmtId="0" fontId="5" fillId="19" borderId="0" xfId="0" applyFont="1" applyFill="1" applyBorder="1" applyAlignment="1" applyProtection="1">
      <alignment horizontal="left" vertical="center" wrapText="1"/>
      <protection hidden="1"/>
    </xf>
    <xf numFmtId="0" fontId="5" fillId="19" borderId="34" xfId="0" applyFont="1" applyFill="1" applyBorder="1" applyAlignment="1" applyProtection="1">
      <alignment horizontal="left" vertical="center" wrapText="1"/>
      <protection hidden="1"/>
    </xf>
    <xf numFmtId="0" fontId="8" fillId="0" borderId="6" xfId="4" applyFont="1" applyBorder="1" applyAlignment="1" applyProtection="1">
      <alignment horizontal="right"/>
      <protection hidden="1"/>
    </xf>
    <xf numFmtId="0" fontId="35" fillId="4" borderId="17" xfId="4" applyFont="1" applyFill="1" applyBorder="1" applyAlignment="1" applyProtection="1">
      <alignment horizontal="center" vertical="center"/>
      <protection hidden="1"/>
    </xf>
    <xf numFmtId="0" fontId="35" fillId="4" borderId="19" xfId="4" applyFont="1" applyFill="1" applyBorder="1" applyAlignment="1" applyProtection="1">
      <alignment horizontal="center" vertical="center"/>
      <protection hidden="1"/>
    </xf>
    <xf numFmtId="0" fontId="13" fillId="0" borderId="23" xfId="4" applyFont="1" applyBorder="1" applyAlignment="1" applyProtection="1">
      <alignment horizontal="left"/>
      <protection hidden="1"/>
    </xf>
    <xf numFmtId="0" fontId="13" fillId="0" borderId="0" xfId="4" applyFont="1" applyAlignment="1" applyProtection="1">
      <alignment horizontal="left"/>
      <protection hidden="1"/>
    </xf>
    <xf numFmtId="0" fontId="36" fillId="4" borderId="17" xfId="4" applyFont="1" applyFill="1" applyBorder="1" applyAlignment="1" applyProtection="1">
      <alignment horizontal="center" vertical="center"/>
      <protection hidden="1"/>
    </xf>
    <xf numFmtId="0" fontId="36" fillId="4" borderId="18" xfId="4" applyFont="1" applyFill="1" applyBorder="1" applyAlignment="1" applyProtection="1">
      <alignment horizontal="center" vertical="center"/>
      <protection hidden="1"/>
    </xf>
    <xf numFmtId="0" fontId="36" fillId="4" borderId="19" xfId="4" applyFont="1" applyFill="1" applyBorder="1" applyAlignment="1" applyProtection="1">
      <alignment horizontal="center" vertical="center"/>
      <protection hidden="1"/>
    </xf>
    <xf numFmtId="0" fontId="11" fillId="0" borderId="75" xfId="4" applyFont="1" applyBorder="1" applyAlignment="1" applyProtection="1">
      <alignment horizontal="left" wrapText="1"/>
      <protection hidden="1"/>
    </xf>
    <xf numFmtId="0" fontId="11" fillId="0" borderId="76" xfId="4" applyFont="1" applyBorder="1" applyAlignment="1" applyProtection="1">
      <alignment horizontal="left" wrapText="1"/>
      <protection hidden="1"/>
    </xf>
    <xf numFmtId="0" fontId="0" fillId="0" borderId="60" xfId="0" applyBorder="1" applyAlignment="1" applyProtection="1">
      <alignment horizontal="left" wrapText="1"/>
      <protection hidden="1"/>
    </xf>
    <xf numFmtId="0" fontId="11" fillId="0" borderId="73" xfId="4" applyFont="1" applyBorder="1" applyAlignment="1" applyProtection="1">
      <alignment horizontal="left" wrapText="1"/>
      <protection hidden="1"/>
    </xf>
    <xf numFmtId="0" fontId="11" fillId="0" borderId="16" xfId="4" applyFont="1" applyBorder="1" applyAlignment="1" applyProtection="1">
      <alignment horizontal="left" wrapText="1"/>
      <protection hidden="1"/>
    </xf>
    <xf numFmtId="0" fontId="0" fillId="0" borderId="74" xfId="0" applyBorder="1" applyAlignment="1" applyProtection="1">
      <alignment horizontal="left" wrapText="1"/>
      <protection hidden="1"/>
    </xf>
    <xf numFmtId="44" fontId="17" fillId="0" borderId="17" xfId="4" applyNumberFormat="1" applyFont="1" applyFill="1" applyBorder="1" applyAlignment="1" applyProtection="1">
      <alignment horizontal="center" vertical="center"/>
      <protection locked="0"/>
    </xf>
    <xf numFmtId="44" fontId="17" fillId="0" borderId="18" xfId="4" applyNumberFormat="1" applyFont="1" applyFill="1" applyBorder="1" applyAlignment="1" applyProtection="1">
      <alignment horizontal="center" vertical="center"/>
      <protection locked="0"/>
    </xf>
    <xf numFmtId="44" fontId="17" fillId="0" borderId="19" xfId="4" applyNumberFormat="1" applyFont="1" applyFill="1" applyBorder="1" applyAlignment="1" applyProtection="1">
      <alignment horizontal="center" vertical="center"/>
      <protection locked="0"/>
    </xf>
    <xf numFmtId="0" fontId="37" fillId="4" borderId="17" xfId="4" applyFont="1" applyFill="1" applyBorder="1" applyAlignment="1" applyProtection="1">
      <alignment horizontal="center" vertical="center"/>
      <protection hidden="1"/>
    </xf>
    <xf numFmtId="0" fontId="37" fillId="4" borderId="18" xfId="4" applyFont="1" applyFill="1" applyBorder="1" applyAlignment="1" applyProtection="1">
      <alignment horizontal="center" vertical="center"/>
      <protection hidden="1"/>
    </xf>
    <xf numFmtId="0" fontId="37" fillId="4" borderId="19" xfId="4" applyFont="1" applyFill="1" applyBorder="1" applyAlignment="1" applyProtection="1">
      <alignment horizontal="center" vertical="center"/>
      <protection hidden="1"/>
    </xf>
    <xf numFmtId="0" fontId="35" fillId="4" borderId="18" xfId="4" applyFont="1" applyFill="1" applyBorder="1" applyAlignment="1" applyProtection="1">
      <alignment horizontal="center" vertical="center"/>
      <protection hidden="1"/>
    </xf>
    <xf numFmtId="0" fontId="9" fillId="0" borderId="72" xfId="0" applyFont="1" applyBorder="1" applyAlignment="1" applyProtection="1">
      <alignment horizontal="center" vertical="center"/>
      <protection locked="0"/>
    </xf>
    <xf numFmtId="0" fontId="25" fillId="0" borderId="76" xfId="0" applyFont="1" applyBorder="1" applyAlignment="1" applyProtection="1">
      <alignment horizontal="center"/>
      <protection hidden="1"/>
    </xf>
    <xf numFmtId="0" fontId="25" fillId="0" borderId="39" xfId="0" applyFont="1" applyBorder="1" applyAlignment="1" applyProtection="1">
      <alignment horizontal="center"/>
      <protection hidden="1"/>
    </xf>
    <xf numFmtId="0" fontId="7" fillId="16" borderId="17" xfId="0" applyFont="1" applyFill="1" applyBorder="1" applyAlignment="1" applyProtection="1">
      <alignment horizontal="center"/>
      <protection hidden="1"/>
    </xf>
    <xf numFmtId="0" fontId="7" fillId="16" borderId="19" xfId="0" applyFont="1" applyFill="1" applyBorder="1" applyAlignment="1" applyProtection="1">
      <alignment horizontal="center"/>
      <protection hidden="1"/>
    </xf>
    <xf numFmtId="0" fontId="7" fillId="10" borderId="17" xfId="0" applyFont="1" applyFill="1" applyBorder="1" applyAlignment="1" applyProtection="1">
      <alignment horizontal="center"/>
      <protection hidden="1"/>
    </xf>
    <xf numFmtId="0" fontId="7" fillId="10" borderId="18" xfId="0" applyFont="1" applyFill="1" applyBorder="1" applyAlignment="1" applyProtection="1">
      <alignment horizontal="center"/>
      <protection hidden="1"/>
    </xf>
    <xf numFmtId="0" fontId="7" fillId="10" borderId="19" xfId="0" applyFont="1" applyFill="1" applyBorder="1" applyAlignment="1" applyProtection="1">
      <alignment horizontal="center"/>
      <protection hidden="1"/>
    </xf>
    <xf numFmtId="0" fontId="8" fillId="0" borderId="6" xfId="4" applyFont="1" applyBorder="1" applyAlignment="1" applyProtection="1">
      <alignment horizontal="left" vertical="center"/>
      <protection hidden="1"/>
    </xf>
    <xf numFmtId="0" fontId="9" fillId="10" borderId="32" xfId="0" applyFont="1" applyFill="1" applyBorder="1" applyAlignment="1" applyProtection="1">
      <alignment horizontal="left"/>
      <protection hidden="1"/>
    </xf>
    <xf numFmtId="0" fontId="9" fillId="10" borderId="0" xfId="0" applyFont="1" applyFill="1" applyBorder="1" applyAlignment="1" applyProtection="1">
      <alignment horizontal="left"/>
      <protection hidden="1"/>
    </xf>
    <xf numFmtId="0" fontId="8" fillId="0" borderId="0" xfId="0" applyFont="1" applyFill="1" applyBorder="1" applyAlignment="1" applyProtection="1">
      <alignment horizontal="left" vertical="top" wrapText="1"/>
      <protection hidden="1"/>
    </xf>
    <xf numFmtId="0" fontId="9" fillId="14" borderId="32" xfId="0" applyFont="1" applyFill="1" applyBorder="1" applyAlignment="1" applyProtection="1">
      <alignment horizontal="left" vertical="center"/>
      <protection hidden="1"/>
    </xf>
    <xf numFmtId="0" fontId="9" fillId="14" borderId="0" xfId="0" applyFont="1" applyFill="1" applyBorder="1" applyAlignment="1" applyProtection="1">
      <alignment horizontal="left" vertical="center"/>
      <protection hidden="1"/>
    </xf>
    <xf numFmtId="0" fontId="25" fillId="0" borderId="0" xfId="0" applyFont="1" applyFill="1" applyBorder="1" applyAlignment="1" applyProtection="1">
      <alignment horizontal="center"/>
      <protection hidden="1"/>
    </xf>
    <xf numFmtId="0" fontId="9" fillId="15" borderId="32" xfId="0" applyFont="1" applyFill="1" applyBorder="1" applyAlignment="1" applyProtection="1">
      <alignment horizontal="left" vertical="center"/>
      <protection hidden="1"/>
    </xf>
    <xf numFmtId="0" fontId="9" fillId="15" borderId="0" xfId="0" applyFont="1" applyFill="1" applyBorder="1" applyAlignment="1" applyProtection="1">
      <alignment horizontal="left" vertical="center"/>
      <protection hidden="1"/>
    </xf>
    <xf numFmtId="0" fontId="58" fillId="5" borderId="17" xfId="0" applyFont="1" applyFill="1" applyBorder="1" applyAlignment="1" applyProtection="1">
      <alignment horizontal="center"/>
      <protection hidden="1"/>
    </xf>
    <xf numFmtId="0" fontId="58" fillId="5" borderId="19" xfId="0" applyFont="1" applyFill="1" applyBorder="1" applyAlignment="1" applyProtection="1">
      <alignment horizontal="center"/>
      <protection hidden="1"/>
    </xf>
    <xf numFmtId="0" fontId="15" fillId="0" borderId="43" xfId="0" applyFont="1" applyBorder="1" applyAlignment="1" applyProtection="1">
      <alignment horizontal="left" vertical="center" wrapText="1"/>
      <protection hidden="1"/>
    </xf>
    <xf numFmtId="0" fontId="15" fillId="0" borderId="44" xfId="0" applyFont="1" applyBorder="1" applyAlignment="1" applyProtection="1">
      <alignment horizontal="left" vertical="center" wrapText="1"/>
      <protection hidden="1"/>
    </xf>
    <xf numFmtId="0" fontId="30" fillId="0" borderId="0" xfId="0" applyFont="1" applyBorder="1" applyAlignment="1" applyProtection="1">
      <alignment horizontal="left" vertical="center" wrapText="1"/>
      <protection hidden="1"/>
    </xf>
    <xf numFmtId="0" fontId="30" fillId="0" borderId="0" xfId="0" applyFont="1" applyBorder="1" applyAlignment="1" applyProtection="1">
      <alignment horizontal="left" vertical="center"/>
      <protection hidden="1"/>
    </xf>
    <xf numFmtId="0" fontId="7" fillId="0" borderId="77" xfId="0" applyFont="1" applyBorder="1" applyAlignment="1" applyProtection="1">
      <alignment horizontal="center" vertical="center" wrapText="1"/>
      <protection hidden="1"/>
    </xf>
    <xf numFmtId="0" fontId="7" fillId="0" borderId="78" xfId="0" applyFont="1" applyBorder="1" applyAlignment="1" applyProtection="1">
      <alignment horizontal="center" vertical="center" wrapText="1"/>
      <protection hidden="1"/>
    </xf>
    <xf numFmtId="0" fontId="5" fillId="0" borderId="43" xfId="0" applyFont="1" applyBorder="1" applyAlignment="1" applyProtection="1">
      <alignment horizontal="left"/>
      <protection locked="0"/>
    </xf>
    <xf numFmtId="0" fontId="5" fillId="0" borderId="44" xfId="0" applyFont="1" applyBorder="1" applyAlignment="1" applyProtection="1">
      <alignment horizontal="left"/>
      <protection locked="0"/>
    </xf>
    <xf numFmtId="0" fontId="8" fillId="0" borderId="6" xfId="0" applyFont="1" applyBorder="1" applyAlignment="1" applyProtection="1">
      <alignment horizontal="right"/>
      <protection hidden="1"/>
    </xf>
    <xf numFmtId="0" fontId="17" fillId="0" borderId="43" xfId="0" applyFont="1" applyBorder="1" applyAlignment="1" applyProtection="1">
      <alignment horizontal="left" vertical="center" wrapText="1"/>
      <protection hidden="1"/>
    </xf>
    <xf numFmtId="0" fontId="17" fillId="0" borderId="44" xfId="0" applyFont="1" applyBorder="1" applyAlignment="1" applyProtection="1">
      <alignment horizontal="left" vertical="center" wrapText="1"/>
      <protection hidden="1"/>
    </xf>
    <xf numFmtId="0" fontId="15" fillId="0" borderId="43" xfId="0" applyFont="1" applyBorder="1" applyAlignment="1" applyProtection="1">
      <alignment horizontal="left"/>
      <protection locked="0"/>
    </xf>
    <xf numFmtId="0" fontId="15" fillId="0" borderId="44" xfId="0" applyFont="1" applyBorder="1" applyAlignment="1" applyProtection="1">
      <alignment horizontal="left"/>
      <protection locked="0"/>
    </xf>
    <xf numFmtId="0" fontId="17" fillId="0" borderId="43" xfId="0" applyFont="1" applyBorder="1" applyAlignment="1" applyProtection="1">
      <alignment horizontal="left" vertical="center"/>
      <protection hidden="1"/>
    </xf>
    <xf numFmtId="0" fontId="17" fillId="0" borderId="44" xfId="0" applyFont="1" applyBorder="1" applyAlignment="1" applyProtection="1">
      <alignment horizontal="left" vertical="center"/>
      <protection hidden="1"/>
    </xf>
    <xf numFmtId="0" fontId="17" fillId="0" borderId="61" xfId="0" applyFont="1" applyBorder="1" applyAlignment="1" applyProtection="1">
      <alignment horizontal="left" wrapText="1"/>
      <protection hidden="1"/>
    </xf>
    <xf numFmtId="0" fontId="17" fillId="0" borderId="60" xfId="0" applyFont="1" applyBorder="1" applyAlignment="1" applyProtection="1">
      <alignment horizontal="left" wrapText="1"/>
      <protection hidden="1"/>
    </xf>
    <xf numFmtId="0" fontId="4" fillId="0" borderId="43" xfId="0" applyFont="1" applyBorder="1" applyAlignment="1" applyProtection="1">
      <alignment horizontal="left" vertical="center" wrapText="1"/>
      <protection hidden="1"/>
    </xf>
    <xf numFmtId="0" fontId="17" fillId="0" borderId="0" xfId="0" applyFont="1" applyBorder="1" applyAlignment="1" applyProtection="1">
      <alignment horizontal="center" wrapText="1" shrinkToFit="1"/>
      <protection locked="0"/>
    </xf>
    <xf numFmtId="0" fontId="9" fillId="0" borderId="0" xfId="0" applyFont="1" applyBorder="1" applyAlignment="1" applyProtection="1">
      <alignment horizontal="left" vertical="center" wrapText="1"/>
    </xf>
    <xf numFmtId="0" fontId="15" fillId="0" borderId="0" xfId="0" applyFont="1" applyBorder="1" applyAlignment="1" applyProtection="1">
      <alignment horizontal="left" wrapText="1"/>
    </xf>
    <xf numFmtId="0" fontId="8" fillId="0" borderId="0" xfId="4" applyFont="1" applyBorder="1" applyAlignment="1" applyProtection="1">
      <alignment horizontal="right"/>
      <protection hidden="1"/>
    </xf>
    <xf numFmtId="0" fontId="5" fillId="0" borderId="0" xfId="0" applyFont="1" applyAlignment="1">
      <alignment wrapText="1"/>
    </xf>
    <xf numFmtId="49" fontId="9" fillId="0" borderId="16" xfId="0" applyNumberFormat="1" applyFont="1" applyBorder="1" applyAlignment="1" applyProtection="1">
      <alignment horizontal="center"/>
      <protection hidden="1"/>
    </xf>
    <xf numFmtId="0" fontId="31" fillId="0" borderId="0" xfId="0" applyFont="1" applyBorder="1" applyAlignment="1" applyProtection="1">
      <alignment horizontal="left" vertical="center" wrapText="1"/>
      <protection hidden="1"/>
    </xf>
    <xf numFmtId="0" fontId="14" fillId="0" borderId="0" xfId="0" applyFont="1" applyBorder="1" applyAlignment="1" applyProtection="1">
      <alignment horizontal="left" vertical="center" wrapText="1"/>
      <protection hidden="1"/>
    </xf>
    <xf numFmtId="0" fontId="5" fillId="0" borderId="0" xfId="0" applyFont="1" applyAlignment="1">
      <alignment horizontal="left" wrapText="1"/>
    </xf>
    <xf numFmtId="0" fontId="5" fillId="0" borderId="0" xfId="0" applyNumberFormat="1" applyFont="1" applyAlignment="1">
      <alignment wrapText="1"/>
    </xf>
    <xf numFmtId="0" fontId="75" fillId="0" borderId="0" xfId="0" applyFont="1" applyAlignment="1" applyProtection="1">
      <alignment horizontal="center" vertical="center" wrapText="1"/>
      <protection locked="0"/>
    </xf>
    <xf numFmtId="0" fontId="90" fillId="0" borderId="6" xfId="0" applyFont="1" applyBorder="1" applyAlignment="1" applyProtection="1">
      <alignment horizontal="left" vertical="top" wrapText="1"/>
      <protection locked="0"/>
    </xf>
    <xf numFmtId="0" fontId="90" fillId="0" borderId="86" xfId="0" applyFont="1" applyBorder="1" applyAlignment="1" applyProtection="1">
      <alignment horizontal="center" vertical="center" wrapText="1"/>
      <protection locked="0"/>
    </xf>
    <xf numFmtId="0" fontId="90" fillId="0" borderId="87" xfId="0" applyFont="1" applyBorder="1" applyAlignment="1" applyProtection="1">
      <alignment horizontal="center" vertical="center" wrapText="1"/>
      <protection locked="0"/>
    </xf>
    <xf numFmtId="0" fontId="90" fillId="0" borderId="86" xfId="0" applyFont="1" applyBorder="1" applyAlignment="1" applyProtection="1">
      <alignment horizontal="center" wrapText="1"/>
      <protection locked="0"/>
    </xf>
    <xf numFmtId="0" fontId="90" fillId="0" borderId="87" xfId="0" applyFont="1" applyBorder="1" applyAlignment="1" applyProtection="1">
      <alignment horizontal="center" wrapText="1"/>
      <protection locked="0"/>
    </xf>
    <xf numFmtId="0" fontId="71" fillId="0" borderId="20" xfId="0" applyFont="1" applyBorder="1" applyAlignment="1" applyProtection="1">
      <alignment horizontal="center" vertical="center" wrapText="1"/>
      <protection locked="0"/>
    </xf>
    <xf numFmtId="0" fontId="71" fillId="0" borderId="20" xfId="0" applyFont="1" applyBorder="1" applyAlignment="1" applyProtection="1">
      <alignment horizontal="left" vertical="center" wrapText="1"/>
      <protection locked="0"/>
    </xf>
    <xf numFmtId="0" fontId="71" fillId="0" borderId="20" xfId="0" applyFont="1" applyBorder="1" applyAlignment="1" applyProtection="1">
      <alignment vertical="center" wrapText="1"/>
      <protection locked="0"/>
    </xf>
    <xf numFmtId="0" fontId="81" fillId="0" borderId="0" xfId="0" applyFont="1" applyAlignment="1" applyProtection="1">
      <alignment horizontal="center"/>
      <protection locked="0"/>
    </xf>
    <xf numFmtId="0" fontId="83" fillId="0" borderId="35" xfId="11" applyFont="1" applyBorder="1" applyProtection="1"/>
    <xf numFmtId="0" fontId="83" fillId="0" borderId="58" xfId="11" applyFont="1" applyBorder="1" applyProtection="1"/>
    <xf numFmtId="0" fontId="82" fillId="0" borderId="0" xfId="11" applyFont="1" applyAlignment="1" applyProtection="1">
      <alignment horizontal="left" wrapText="1"/>
    </xf>
    <xf numFmtId="0" fontId="71" fillId="0" borderId="0" xfId="11" applyFont="1" applyProtection="1"/>
    <xf numFmtId="0" fontId="84" fillId="0" borderId="16" xfId="11" applyFont="1" applyBorder="1" applyProtection="1"/>
    <xf numFmtId="0" fontId="84" fillId="0" borderId="31" xfId="11" applyFont="1" applyBorder="1" applyProtection="1"/>
    <xf numFmtId="0" fontId="84" fillId="0" borderId="35" xfId="11" applyFont="1" applyBorder="1" applyProtection="1"/>
    <xf numFmtId="0" fontId="84" fillId="0" borderId="58" xfId="11" applyFont="1" applyBorder="1" applyProtection="1"/>
    <xf numFmtId="0" fontId="83" fillId="0" borderId="39" xfId="11" applyFont="1" applyBorder="1" applyAlignment="1" applyProtection="1">
      <alignment horizontal="left" wrapText="1"/>
    </xf>
    <xf numFmtId="0" fontId="83" fillId="0" borderId="16" xfId="11" applyFont="1" applyBorder="1" applyAlignment="1" applyProtection="1">
      <alignment horizontal="left" wrapText="1"/>
    </xf>
    <xf numFmtId="0" fontId="83" fillId="0" borderId="35" xfId="11" applyFont="1" applyBorder="1" applyAlignment="1" applyProtection="1">
      <alignment horizontal="left" wrapText="1"/>
    </xf>
    <xf numFmtId="0" fontId="84" fillId="0" borderId="58" xfId="11" applyFont="1" applyBorder="1" applyAlignment="1" applyProtection="1">
      <alignment horizontal="left" wrapText="1"/>
    </xf>
    <xf numFmtId="0" fontId="82" fillId="0" borderId="0" xfId="11" applyFont="1" applyBorder="1" applyProtection="1"/>
    <xf numFmtId="0" fontId="83" fillId="0" borderId="35" xfId="11" applyFont="1" applyBorder="1" applyAlignment="1" applyProtection="1">
      <alignment horizontal="left"/>
    </xf>
    <xf numFmtId="0" fontId="83" fillId="0" borderId="58" xfId="11" applyFont="1" applyBorder="1" applyAlignment="1" applyProtection="1">
      <alignment horizontal="left"/>
    </xf>
    <xf numFmtId="0" fontId="82" fillId="0" borderId="39" xfId="11" applyFont="1" applyFill="1" applyBorder="1" applyAlignment="1" applyProtection="1">
      <alignment horizontal="right"/>
    </xf>
    <xf numFmtId="0" fontId="82" fillId="0" borderId="89" xfId="11" applyFont="1" applyFill="1" applyBorder="1" applyAlignment="1" applyProtection="1">
      <alignment horizontal="right"/>
    </xf>
    <xf numFmtId="0" fontId="82" fillId="0" borderId="0" xfId="11" applyFont="1" applyAlignment="1" applyProtection="1">
      <alignment wrapText="1"/>
    </xf>
    <xf numFmtId="0" fontId="84" fillId="0" borderId="39" xfId="11" applyFont="1" applyBorder="1" applyProtection="1"/>
    <xf numFmtId="0" fontId="2" fillId="0" borderId="0" xfId="11" applyFont="1" applyFill="1" applyAlignment="1" applyProtection="1">
      <alignment horizontal="center" wrapText="1"/>
      <protection locked="0"/>
    </xf>
    <xf numFmtId="0" fontId="3" fillId="0" borderId="0" xfId="11" applyFont="1" applyFill="1" applyAlignment="1" applyProtection="1">
      <alignment horizontal="center" wrapText="1"/>
      <protection locked="0"/>
    </xf>
    <xf numFmtId="0" fontId="77" fillId="13" borderId="86" xfId="0" applyFont="1" applyFill="1" applyBorder="1" applyAlignment="1" applyProtection="1">
      <alignment horizontal="center" vertical="center" wrapText="1"/>
      <protection locked="0"/>
    </xf>
    <xf numFmtId="0" fontId="77" fillId="13" borderId="42" xfId="0" applyFont="1" applyFill="1" applyBorder="1" applyAlignment="1" applyProtection="1">
      <alignment horizontal="center" vertical="center" wrapText="1"/>
      <protection locked="0"/>
    </xf>
    <xf numFmtId="0" fontId="77" fillId="13" borderId="87" xfId="0" applyFont="1" applyFill="1" applyBorder="1" applyAlignment="1" applyProtection="1">
      <alignment horizontal="center" vertical="center" wrapText="1"/>
      <protection locked="0"/>
    </xf>
    <xf numFmtId="0" fontId="76" fillId="0" borderId="0" xfId="11" applyFont="1" applyBorder="1" applyAlignment="1" applyProtection="1">
      <protection locked="0"/>
    </xf>
    <xf numFmtId="0" fontId="78" fillId="0" borderId="0" xfId="11" applyFont="1" applyAlignment="1" applyProtection="1">
      <alignment horizontal="right" vertical="top" wrapText="1"/>
    </xf>
    <xf numFmtId="0" fontId="78" fillId="0" borderId="34" xfId="11" applyFont="1" applyBorder="1" applyAlignment="1" applyProtection="1">
      <alignment horizontal="right" vertical="top" wrapText="1"/>
    </xf>
    <xf numFmtId="0" fontId="80" fillId="0" borderId="25" xfId="11" applyFont="1" applyBorder="1" applyAlignment="1" applyProtection="1">
      <alignment horizontal="center" vertical="center" wrapText="1"/>
    </xf>
    <xf numFmtId="0" fontId="80" fillId="0" borderId="32" xfId="11" applyFont="1" applyBorder="1" applyAlignment="1" applyProtection="1">
      <alignment horizontal="center" vertical="center" wrapText="1"/>
    </xf>
    <xf numFmtId="0" fontId="80" fillId="0" borderId="36" xfId="11" applyFont="1" applyBorder="1" applyAlignment="1" applyProtection="1">
      <alignment horizontal="center" vertical="center" wrapText="1"/>
    </xf>
    <xf numFmtId="0" fontId="80" fillId="0" borderId="86" xfId="11" applyFont="1" applyBorder="1" applyAlignment="1" applyProtection="1">
      <alignment horizontal="center" wrapText="1"/>
    </xf>
    <xf numFmtId="0" fontId="80" fillId="0" borderId="42" xfId="11" applyFont="1" applyBorder="1" applyAlignment="1" applyProtection="1">
      <alignment horizontal="center" wrapText="1"/>
    </xf>
    <xf numFmtId="0" fontId="80" fillId="0" borderId="87" xfId="11" applyFont="1" applyBorder="1" applyAlignment="1" applyProtection="1">
      <alignment horizontal="center" wrapText="1"/>
    </xf>
    <xf numFmtId="0" fontId="81" fillId="0" borderId="26" xfId="11" applyFont="1" applyBorder="1" applyAlignment="1" applyProtection="1">
      <alignment horizontal="center" vertical="center" wrapText="1"/>
    </xf>
    <xf numFmtId="0" fontId="81" fillId="0" borderId="34" xfId="11" applyFont="1" applyBorder="1" applyAlignment="1" applyProtection="1">
      <alignment horizontal="center" vertical="center" wrapText="1"/>
    </xf>
    <xf numFmtId="0" fontId="81" fillId="0" borderId="37" xfId="11" applyFont="1" applyBorder="1" applyAlignment="1" applyProtection="1">
      <alignment horizontal="center" vertical="center" wrapText="1"/>
    </xf>
    <xf numFmtId="0" fontId="0" fillId="0" borderId="0" xfId="0" applyAlignment="1" applyProtection="1">
      <alignment horizontal="center"/>
      <protection hidden="1"/>
    </xf>
    <xf numFmtId="0" fontId="0" fillId="0" borderId="0" xfId="0" applyAlignment="1" applyProtection="1">
      <alignment horizontal="left" wrapText="1"/>
      <protection hidden="1"/>
    </xf>
    <xf numFmtId="0" fontId="9" fillId="0" borderId="0" xfId="0" applyFont="1" applyAlignment="1" applyProtection="1">
      <alignment horizontal="center" wrapText="1"/>
      <protection hidden="1"/>
    </xf>
    <xf numFmtId="0" fontId="9" fillId="0" borderId="6" xfId="0" applyFont="1" applyBorder="1" applyAlignment="1" applyProtection="1">
      <alignment horizontal="center" wrapText="1"/>
      <protection hidden="1"/>
    </xf>
    <xf numFmtId="0" fontId="9" fillId="0" borderId="0" xfId="0" applyFont="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0" fillId="0" borderId="3" xfId="0" applyBorder="1" applyAlignment="1" applyProtection="1">
      <alignment horizontal="center" wrapText="1"/>
      <protection hidden="1"/>
    </xf>
    <xf numFmtId="0" fontId="0" fillId="0" borderId="5" xfId="0" applyBorder="1" applyAlignment="1" applyProtection="1">
      <alignment horizontal="center"/>
      <protection hidden="1"/>
    </xf>
    <xf numFmtId="0" fontId="0" fillId="0" borderId="16" xfId="0" applyBorder="1" applyAlignment="1" applyProtection="1">
      <alignment horizontal="center"/>
      <protection locked="0"/>
    </xf>
    <xf numFmtId="0" fontId="53" fillId="0" borderId="0" xfId="0" applyFont="1" applyAlignment="1" applyProtection="1">
      <alignment horizontal="center"/>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center" vertical="center"/>
      <protection hidden="1"/>
    </xf>
    <xf numFmtId="0" fontId="5"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46" fillId="6" borderId="0" xfId="0" applyFont="1" applyFill="1" applyAlignment="1" applyProtection="1">
      <alignment horizontal="center" vertical="center" wrapText="1"/>
      <protection hidden="1"/>
    </xf>
    <xf numFmtId="0" fontId="0" fillId="6" borderId="0" xfId="0" applyFill="1" applyAlignment="1" applyProtection="1">
      <alignment horizontal="center" vertical="center" wrapText="1"/>
      <protection hidden="1"/>
    </xf>
    <xf numFmtId="0" fontId="11" fillId="0" borderId="79" xfId="6" applyFont="1" applyBorder="1" applyAlignment="1" applyProtection="1">
      <alignment horizontal="center" wrapText="1"/>
      <protection hidden="1"/>
    </xf>
    <xf numFmtId="0" fontId="11" fillId="0" borderId="80" xfId="6" applyFont="1" applyBorder="1" applyAlignment="1" applyProtection="1">
      <alignment horizontal="center" wrapText="1"/>
      <protection hidden="1"/>
    </xf>
    <xf numFmtId="0" fontId="10" fillId="0" borderId="24" xfId="6" applyFont="1" applyBorder="1" applyAlignment="1" applyProtection="1">
      <alignment horizontal="center" vertical="center"/>
      <protection hidden="1"/>
    </xf>
    <xf numFmtId="0" fontId="10" fillId="0" borderId="81" xfId="6" applyFont="1" applyBorder="1" applyAlignment="1" applyProtection="1">
      <alignment horizontal="center" vertical="center"/>
      <protection hidden="1"/>
    </xf>
    <xf numFmtId="0" fontId="11" fillId="0" borderId="22" xfId="6" applyFont="1" applyBorder="1" applyAlignment="1" applyProtection="1">
      <alignment horizontal="center" wrapText="1"/>
      <protection hidden="1"/>
    </xf>
    <xf numFmtId="0" fontId="11" fillId="0" borderId="82" xfId="6" applyFont="1" applyBorder="1" applyAlignment="1" applyProtection="1">
      <alignment horizontal="center" wrapText="1"/>
      <protection hidden="1"/>
    </xf>
    <xf numFmtId="0" fontId="11" fillId="0" borderId="24" xfId="6" applyFont="1" applyBorder="1" applyAlignment="1" applyProtection="1">
      <alignment horizontal="center" wrapText="1"/>
      <protection hidden="1"/>
    </xf>
    <xf numFmtId="0" fontId="11" fillId="0" borderId="81" xfId="6" applyFont="1" applyBorder="1" applyAlignment="1" applyProtection="1">
      <alignment horizontal="center" wrapText="1"/>
      <protection hidden="1"/>
    </xf>
    <xf numFmtId="0" fontId="11" fillId="0" borderId="22" xfId="9" applyFont="1" applyBorder="1" applyAlignment="1" applyProtection="1">
      <alignment horizontal="center" wrapText="1"/>
      <protection hidden="1"/>
    </xf>
    <xf numFmtId="0" fontId="11" fillId="0" borderId="12" xfId="9" applyFont="1" applyBorder="1" applyAlignment="1" applyProtection="1">
      <alignment horizontal="center" wrapText="1"/>
      <protection hidden="1"/>
    </xf>
    <xf numFmtId="0" fontId="11" fillId="0" borderId="24" xfId="9" applyFont="1" applyBorder="1" applyAlignment="1" applyProtection="1">
      <alignment horizontal="center" wrapText="1"/>
      <protection hidden="1"/>
    </xf>
    <xf numFmtId="0" fontId="11" fillId="0" borderId="4" xfId="9" applyFont="1" applyBorder="1" applyAlignment="1" applyProtection="1">
      <alignment horizontal="center" wrapText="1"/>
      <protection hidden="1"/>
    </xf>
    <xf numFmtId="0" fontId="10" fillId="0" borderId="24" xfId="9" applyFont="1" applyBorder="1" applyAlignment="1" applyProtection="1">
      <alignment horizontal="center" vertical="center" wrapText="1"/>
      <protection hidden="1"/>
    </xf>
    <xf numFmtId="0" fontId="10" fillId="0" borderId="4" xfId="9" applyFont="1" applyBorder="1" applyAlignment="1" applyProtection="1">
      <alignment horizontal="center" vertical="center" wrapText="1"/>
      <protection hidden="1"/>
    </xf>
    <xf numFmtId="0" fontId="10" fillId="0" borderId="24" xfId="9" applyFont="1" applyBorder="1" applyAlignment="1" applyProtection="1">
      <alignment horizontal="center" wrapText="1"/>
    </xf>
    <xf numFmtId="0" fontId="10" fillId="0" borderId="4" xfId="9" applyFont="1" applyBorder="1" applyAlignment="1" applyProtection="1">
      <alignment horizontal="center" wrapText="1"/>
    </xf>
    <xf numFmtId="0" fontId="10" fillId="0" borderId="24" xfId="9" applyFont="1" applyBorder="1" applyAlignment="1" applyProtection="1">
      <alignment horizontal="center" vertical="center"/>
      <protection hidden="1"/>
    </xf>
    <xf numFmtId="0" fontId="10" fillId="0" borderId="4" xfId="9" applyFont="1" applyBorder="1" applyAlignment="1" applyProtection="1">
      <alignment horizontal="center" vertical="center"/>
      <protection hidden="1"/>
    </xf>
    <xf numFmtId="0" fontId="11" fillId="0" borderId="24" xfId="8" applyFont="1" applyBorder="1" applyAlignment="1" applyProtection="1">
      <alignment horizontal="center" wrapText="1"/>
      <protection hidden="1"/>
    </xf>
    <xf numFmtId="0" fontId="11" fillId="0" borderId="4" xfId="8" applyFont="1" applyBorder="1" applyAlignment="1" applyProtection="1">
      <alignment horizontal="center" wrapText="1"/>
      <protection hidden="1"/>
    </xf>
    <xf numFmtId="0" fontId="11" fillId="0" borderId="79" xfId="8" applyFont="1" applyBorder="1" applyAlignment="1" applyProtection="1">
      <alignment horizontal="center" wrapText="1"/>
      <protection hidden="1"/>
    </xf>
    <xf numFmtId="0" fontId="11" fillId="0" borderId="54" xfId="8" applyFont="1" applyBorder="1" applyAlignment="1" applyProtection="1">
      <alignment horizontal="center" wrapText="1"/>
      <protection hidden="1"/>
    </xf>
  </cellXfs>
  <cellStyles count="13">
    <cellStyle name="Comma" xfId="1" builtinId="3"/>
    <cellStyle name="Currency" xfId="2" builtinId="4"/>
    <cellStyle name="Currency 2" xfId="12"/>
    <cellStyle name="Hyperlink" xfId="3" builtinId="8"/>
    <cellStyle name="Normal" xfId="0" builtinId="0"/>
    <cellStyle name="Normal 2" xfId="11"/>
    <cellStyle name="Normal_FUNDSUM.XLS" xfId="4"/>
    <cellStyle name="Normal_FUNDSUMA.XLS" xfId="5"/>
    <cellStyle name="Normal_GENERAL.XLS" xfId="6"/>
    <cellStyle name="Normal_RECEIPT.XLS" xfId="7"/>
    <cellStyle name="Normal_RECEIPT2.XLS" xfId="8"/>
    <cellStyle name="Normal_SDBUDGET.XLS" xfId="9"/>
    <cellStyle name="Normal_SDPROPTA.XLS"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theme" Target="theme/theme1.xml"/><Relationship Id="rId32" Type="http://schemas.openxmlformats.org/officeDocument/2006/relationships/styles" Target="styles.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sharedStrings" Target="sharedStrings.xml"/><Relationship Id="rId34"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15</xdr:col>
      <xdr:colOff>571500</xdr:colOff>
      <xdr:row>10</xdr:row>
      <xdr:rowOff>0</xdr:rowOff>
    </xdr:from>
    <xdr:to>
      <xdr:col>16</xdr:col>
      <xdr:colOff>200025</xdr:colOff>
      <xdr:row>10</xdr:row>
      <xdr:rowOff>0</xdr:rowOff>
    </xdr:to>
    <xdr:sp macro="" textlink="">
      <xdr:nvSpPr>
        <xdr:cNvPr id="3161" name="Rectangle 1"/>
        <xdr:cNvSpPr>
          <a:spLocks noChangeArrowheads="1"/>
        </xdr:cNvSpPr>
      </xdr:nvSpPr>
      <xdr:spPr bwMode="auto">
        <a:xfrm>
          <a:off x="11544300" y="1809750"/>
          <a:ext cx="238125" cy="0"/>
        </a:xfrm>
        <a:prstGeom prst="rect">
          <a:avLst/>
        </a:prstGeom>
        <a:noFill/>
        <a:ln w="9525">
          <a:solidFill>
            <a:srgbClr val="000000"/>
          </a:solidFill>
          <a:miter lim="800000"/>
          <a:headEnd/>
          <a:tailEnd/>
        </a:ln>
      </xdr:spPr>
    </xdr:sp>
    <xdr:clientData/>
  </xdr:twoCellAnchor>
  <xdr:twoCellAnchor>
    <xdr:from>
      <xdr:col>14</xdr:col>
      <xdr:colOff>571500</xdr:colOff>
      <xdr:row>10</xdr:row>
      <xdr:rowOff>0</xdr:rowOff>
    </xdr:from>
    <xdr:to>
      <xdr:col>15</xdr:col>
      <xdr:colOff>200025</xdr:colOff>
      <xdr:row>10</xdr:row>
      <xdr:rowOff>0</xdr:rowOff>
    </xdr:to>
    <xdr:sp macro="" textlink="">
      <xdr:nvSpPr>
        <xdr:cNvPr id="3" name="Rectangle 1"/>
        <xdr:cNvSpPr>
          <a:spLocks noChangeArrowheads="1"/>
        </xdr:cNvSpPr>
      </xdr:nvSpPr>
      <xdr:spPr bwMode="auto">
        <a:xfrm>
          <a:off x="11668125" y="1895475"/>
          <a:ext cx="238125" cy="0"/>
        </a:xfrm>
        <a:prstGeom prst="rect">
          <a:avLst/>
        </a:prstGeom>
        <a:noFill/>
        <a:ln w="9525">
          <a:solidFill>
            <a:srgbClr val="000000"/>
          </a:solidFill>
          <a:miter lim="800000"/>
          <a:headEnd/>
          <a:tailEnd/>
        </a:ln>
      </xdr:spPr>
    </xdr:sp>
    <xdr:clientData/>
  </xdr:twoCellAnchor>
  <xdr:twoCellAnchor>
    <xdr:from>
      <xdr:col>14</xdr:col>
      <xdr:colOff>571500</xdr:colOff>
      <xdr:row>10</xdr:row>
      <xdr:rowOff>0</xdr:rowOff>
    </xdr:from>
    <xdr:to>
      <xdr:col>15</xdr:col>
      <xdr:colOff>200025</xdr:colOff>
      <xdr:row>10</xdr:row>
      <xdr:rowOff>0</xdr:rowOff>
    </xdr:to>
    <xdr:sp macro="" textlink="">
      <xdr:nvSpPr>
        <xdr:cNvPr id="4" name="Rectangle 2"/>
        <xdr:cNvSpPr>
          <a:spLocks noChangeArrowheads="1"/>
        </xdr:cNvSpPr>
      </xdr:nvSpPr>
      <xdr:spPr bwMode="auto">
        <a:xfrm>
          <a:off x="11668125" y="1895475"/>
          <a:ext cx="238125" cy="0"/>
        </a:xfrm>
        <a:prstGeom prst="rect">
          <a:avLst/>
        </a:prstGeom>
        <a:no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1600200</xdr:colOff>
      <xdr:row>5</xdr:row>
      <xdr:rowOff>228600</xdr:rowOff>
    </xdr:from>
    <xdr:to>
      <xdr:col>6</xdr:col>
      <xdr:colOff>1600200</xdr:colOff>
      <xdr:row>37</xdr:row>
      <xdr:rowOff>238125</xdr:rowOff>
    </xdr:to>
    <xdr:cxnSp macro="">
      <xdr:nvCxnSpPr>
        <xdr:cNvPr id="2" name="Straight Connector 1"/>
        <xdr:cNvCxnSpPr/>
      </xdr:nvCxnSpPr>
      <xdr:spPr>
        <a:xfrm>
          <a:off x="8905875" y="1657350"/>
          <a:ext cx="0" cy="58007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xdr:row>
      <xdr:rowOff>228600</xdr:rowOff>
    </xdr:from>
    <xdr:to>
      <xdr:col>4</xdr:col>
      <xdr:colOff>0</xdr:colOff>
      <xdr:row>37</xdr:row>
      <xdr:rowOff>238125</xdr:rowOff>
    </xdr:to>
    <xdr:cxnSp macro="">
      <xdr:nvCxnSpPr>
        <xdr:cNvPr id="3" name="Straight Connector 2"/>
        <xdr:cNvCxnSpPr/>
      </xdr:nvCxnSpPr>
      <xdr:spPr>
        <a:xfrm>
          <a:off x="4152900" y="1657350"/>
          <a:ext cx="0" cy="58007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www.auditors.nebraska.gov/" TargetMode="External"/><Relationship Id="rId4" Type="http://schemas.openxmlformats.org/officeDocument/2006/relationships/hyperlink" Target="http://www.auditors.nebraska.gov/" TargetMode="External"/><Relationship Id="rId5" Type="http://schemas.openxmlformats.org/officeDocument/2006/relationships/drawing" Target="../drawings/drawing1.xml"/><Relationship Id="rId1" Type="http://schemas.openxmlformats.org/officeDocument/2006/relationships/hyperlink" Target="http://www.auditors.nebraska.gov/" TargetMode="External"/><Relationship Id="rId2" Type="http://schemas.openxmlformats.org/officeDocument/2006/relationships/hyperlink" Target="mailto:Deann.Haeffner@nebrask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68"/>
  <sheetViews>
    <sheetView zoomScale="93" workbookViewId="0">
      <selection sqref="A1:F1"/>
    </sheetView>
  </sheetViews>
  <sheetFormatPr baseColWidth="10" defaultColWidth="9.1640625" defaultRowHeight="12" x14ac:dyDescent="0"/>
  <cols>
    <col min="1" max="1" width="45.6640625" style="20" customWidth="1"/>
    <col min="2" max="2" width="12.6640625" style="20" customWidth="1"/>
    <col min="3" max="5" width="9.1640625" style="20"/>
    <col min="6" max="6" width="3.6640625" style="20" customWidth="1"/>
    <col min="7" max="16384" width="9.1640625" style="20"/>
  </cols>
  <sheetData>
    <row r="1" spans="1:6" ht="14">
      <c r="A1" s="709" t="s">
        <v>274</v>
      </c>
      <c r="B1" s="709"/>
      <c r="C1" s="709"/>
      <c r="D1" s="709"/>
      <c r="E1" s="709"/>
      <c r="F1" s="709"/>
    </row>
    <row r="2" spans="1:6" ht="9" customHeight="1"/>
    <row r="3" spans="1:6">
      <c r="A3" s="383" t="s">
        <v>392</v>
      </c>
    </row>
    <row r="4" spans="1:6">
      <c r="A4" s="20" t="s">
        <v>393</v>
      </c>
    </row>
    <row r="5" spans="1:6">
      <c r="A5" s="20" t="s">
        <v>406</v>
      </c>
    </row>
    <row r="6" spans="1:6" ht="9" customHeight="1"/>
    <row r="7" spans="1:6">
      <c r="A7" s="440" t="s">
        <v>446</v>
      </c>
      <c r="B7" s="441"/>
      <c r="C7" s="441"/>
      <c r="D7" s="441"/>
      <c r="E7" s="441"/>
      <c r="F7" s="441"/>
    </row>
    <row r="8" spans="1:6">
      <c r="A8" s="441" t="s">
        <v>275</v>
      </c>
      <c r="B8" s="441"/>
      <c r="C8" s="441"/>
      <c r="D8" s="441"/>
      <c r="E8" s="441"/>
      <c r="F8" s="441"/>
    </row>
    <row r="9" spans="1:6" ht="9" customHeight="1"/>
    <row r="10" spans="1:6">
      <c r="A10" s="272" t="s">
        <v>276</v>
      </c>
    </row>
    <row r="11" spans="1:6">
      <c r="A11" s="20" t="s">
        <v>303</v>
      </c>
    </row>
    <row r="12" spans="1:6">
      <c r="A12" s="20" t="s">
        <v>305</v>
      </c>
    </row>
    <row r="13" spans="1:6" ht="6" customHeight="1">
      <c r="A13" s="20" t="s">
        <v>299</v>
      </c>
    </row>
    <row r="14" spans="1:6">
      <c r="A14" s="20" t="s">
        <v>304</v>
      </c>
    </row>
    <row r="15" spans="1:6">
      <c r="A15" s="273" t="s">
        <v>491</v>
      </c>
    </row>
    <row r="16" spans="1:6" ht="9" customHeight="1"/>
    <row r="17" spans="1:1">
      <c r="A17" s="272" t="s">
        <v>412</v>
      </c>
    </row>
    <row r="18" spans="1:1">
      <c r="A18" s="273" t="s">
        <v>407</v>
      </c>
    </row>
    <row r="19" spans="1:1">
      <c r="A19" s="273" t="s">
        <v>408</v>
      </c>
    </row>
    <row r="20" spans="1:1">
      <c r="A20" s="273" t="s">
        <v>409</v>
      </c>
    </row>
    <row r="21" spans="1:1">
      <c r="A21" s="273" t="s">
        <v>410</v>
      </c>
    </row>
    <row r="22" spans="1:1">
      <c r="A22" s="273" t="s">
        <v>411</v>
      </c>
    </row>
    <row r="23" spans="1:1" ht="9" customHeight="1"/>
    <row r="24" spans="1:1">
      <c r="A24" s="20" t="s">
        <v>302</v>
      </c>
    </row>
    <row r="25" spans="1:1">
      <c r="A25" s="20" t="s">
        <v>277</v>
      </c>
    </row>
    <row r="26" spans="1:1">
      <c r="A26" s="20" t="s">
        <v>293</v>
      </c>
    </row>
    <row r="27" spans="1:1">
      <c r="A27" s="20" t="s">
        <v>278</v>
      </c>
    </row>
    <row r="28" spans="1:1" ht="9" customHeight="1"/>
    <row r="29" spans="1:1">
      <c r="A29" s="20" t="s">
        <v>307</v>
      </c>
    </row>
    <row r="30" spans="1:1">
      <c r="A30" s="273" t="s">
        <v>492</v>
      </c>
    </row>
    <row r="31" spans="1:1">
      <c r="A31" s="20" t="s">
        <v>308</v>
      </c>
    </row>
    <row r="32" spans="1:1" ht="6" customHeight="1"/>
    <row r="33" spans="1:1">
      <c r="A33" s="20" t="s">
        <v>300</v>
      </c>
    </row>
    <row r="34" spans="1:1">
      <c r="A34" s="20" t="s">
        <v>301</v>
      </c>
    </row>
    <row r="35" spans="1:1" ht="9" customHeight="1"/>
    <row r="36" spans="1:1" ht="9" hidden="1" customHeight="1"/>
    <row r="37" spans="1:1" ht="9" hidden="1" customHeight="1"/>
    <row r="38" spans="1:1" ht="9" hidden="1" customHeight="1"/>
    <row r="39" spans="1:1">
      <c r="A39" s="272" t="s">
        <v>294</v>
      </c>
    </row>
    <row r="40" spans="1:1">
      <c r="A40" s="20" t="s">
        <v>306</v>
      </c>
    </row>
    <row r="41" spans="1:1">
      <c r="A41" s="20" t="s">
        <v>296</v>
      </c>
    </row>
    <row r="42" spans="1:1">
      <c r="A42" s="273" t="s">
        <v>330</v>
      </c>
    </row>
    <row r="43" spans="1:1">
      <c r="A43" s="396" t="s">
        <v>316</v>
      </c>
    </row>
    <row r="44" spans="1:1" ht="9" customHeight="1"/>
    <row r="45" spans="1:1">
      <c r="A45" s="272" t="s">
        <v>279</v>
      </c>
    </row>
    <row r="46" spans="1:1">
      <c r="A46" s="20" t="s">
        <v>280</v>
      </c>
    </row>
    <row r="47" spans="1:1">
      <c r="A47" s="20" t="s">
        <v>281</v>
      </c>
    </row>
    <row r="48" spans="1:1">
      <c r="A48" s="273" t="s">
        <v>463</v>
      </c>
    </row>
    <row r="49" spans="1:1" ht="9" customHeight="1"/>
    <row r="50" spans="1:1">
      <c r="A50" s="272" t="s">
        <v>282</v>
      </c>
    </row>
    <row r="51" spans="1:1">
      <c r="A51" s="273" t="s">
        <v>464</v>
      </c>
    </row>
    <row r="52" spans="1:1">
      <c r="A52" s="273" t="s">
        <v>465</v>
      </c>
    </row>
    <row r="53" spans="1:1">
      <c r="A53" s="20" t="s">
        <v>297</v>
      </c>
    </row>
    <row r="54" spans="1:1">
      <c r="A54" s="20" t="s">
        <v>298</v>
      </c>
    </row>
    <row r="55" spans="1:1" ht="9" customHeight="1"/>
    <row r="56" spans="1:1">
      <c r="A56" s="272" t="s">
        <v>283</v>
      </c>
    </row>
    <row r="57" spans="1:1">
      <c r="A57" s="20" t="s">
        <v>284</v>
      </c>
    </row>
    <row r="58" spans="1:1">
      <c r="A58" s="20" t="s">
        <v>285</v>
      </c>
    </row>
    <row r="59" spans="1:1" ht="9" customHeight="1"/>
    <row r="60" spans="1:1">
      <c r="A60" s="272" t="s">
        <v>286</v>
      </c>
    </row>
    <row r="61" spans="1:1">
      <c r="A61" s="273" t="s">
        <v>287</v>
      </c>
    </row>
    <row r="62" spans="1:1">
      <c r="A62" s="273" t="s">
        <v>288</v>
      </c>
    </row>
    <row r="63" spans="1:1">
      <c r="A63" s="273" t="s">
        <v>289</v>
      </c>
    </row>
    <row r="64" spans="1:1">
      <c r="A64" s="273" t="s">
        <v>290</v>
      </c>
    </row>
    <row r="65" spans="1:1" ht="9" customHeight="1">
      <c r="A65" s="273"/>
    </row>
    <row r="66" spans="1:1">
      <c r="A66" s="20" t="s">
        <v>291</v>
      </c>
    </row>
    <row r="67" spans="1:1">
      <c r="A67" s="20" t="s">
        <v>295</v>
      </c>
    </row>
    <row r="68" spans="1:1">
      <c r="A68" s="20" t="s">
        <v>292</v>
      </c>
    </row>
  </sheetData>
  <sheetProtection sheet="1" objects="1" scenarios="1"/>
  <mergeCells count="1">
    <mergeCell ref="A1:F1"/>
  </mergeCells>
  <phoneticPr fontId="16" type="noConversion"/>
  <printOptions horizontalCentered="1"/>
  <pageMargins left="0.5" right="0.5" top="0.5" bottom="0.5" header="0.5" footer="0.5"/>
  <pageSetup scale="95"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G50"/>
  <sheetViews>
    <sheetView topLeftCell="A25" workbookViewId="0"/>
  </sheetViews>
  <sheetFormatPr baseColWidth="10" defaultColWidth="9.1640625" defaultRowHeight="12" x14ac:dyDescent="0"/>
  <cols>
    <col min="1" max="1" width="3.83203125" style="173" customWidth="1"/>
    <col min="2" max="2" width="45.6640625" style="76" customWidth="1"/>
    <col min="3" max="6" width="23.6640625" style="76" customWidth="1"/>
    <col min="7" max="16384" width="9.1640625" style="76"/>
  </cols>
  <sheetData>
    <row r="1" spans="1:33" ht="17">
      <c r="A1" s="168" t="s">
        <v>65</v>
      </c>
      <c r="D1" s="153"/>
      <c r="E1" s="155" t="s">
        <v>62</v>
      </c>
      <c r="F1" s="156" t="str">
        <f>'Basic Data Input'!B3</f>
        <v>__-____</v>
      </c>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row>
    <row r="2" spans="1:33" ht="17">
      <c r="A2" s="168"/>
      <c r="D2" s="848" t="str">
        <f>CONCATENATE('Basic Data Input'!$B$4)</f>
        <v>__________________________________</v>
      </c>
      <c r="E2" s="848"/>
      <c r="F2" s="848"/>
      <c r="G2" s="457"/>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row>
    <row r="3" spans="1:33" ht="5" customHeight="1" thickBot="1">
      <c r="A3" s="169"/>
      <c r="B3" s="170"/>
      <c r="C3" s="171"/>
      <c r="D3" s="171"/>
      <c r="E3" s="172"/>
      <c r="F3" s="173"/>
      <c r="G3" s="417"/>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row>
    <row r="4" spans="1:33" ht="30">
      <c r="A4" s="174" t="s">
        <v>63</v>
      </c>
      <c r="B4" s="175"/>
      <c r="C4" s="176" t="s">
        <v>74</v>
      </c>
      <c r="D4" s="176" t="s">
        <v>75</v>
      </c>
      <c r="E4" s="176" t="s">
        <v>76</v>
      </c>
      <c r="F4" s="326" t="s">
        <v>343</v>
      </c>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row>
    <row r="5" spans="1:33" ht="20">
      <c r="A5" s="160">
        <v>1</v>
      </c>
      <c r="B5" s="167" t="s">
        <v>315</v>
      </c>
      <c r="C5" s="469">
        <f>'2014-2015 Budgeted - Page 2'!F25</f>
        <v>0</v>
      </c>
      <c r="D5" s="469">
        <f>'2014-2015 Budgeted - Page 2'!G25</f>
        <v>0</v>
      </c>
      <c r="E5" s="469">
        <f>'2014-2015 Budgeted - Page 2'!H25</f>
        <v>0</v>
      </c>
      <c r="F5" s="469">
        <f>'2014-2015 Budgeted - Page 2'!I25</f>
        <v>0</v>
      </c>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row>
    <row r="6" spans="1:33" ht="13.5" customHeight="1">
      <c r="A6" s="160">
        <v>2</v>
      </c>
      <c r="B6" s="177" t="s">
        <v>67</v>
      </c>
      <c r="C6" s="166"/>
      <c r="D6" s="166"/>
      <c r="E6" s="166"/>
      <c r="F6" s="16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row>
    <row r="7" spans="1:33">
      <c r="A7" s="160">
        <v>3</v>
      </c>
      <c r="B7" s="167" t="s">
        <v>344</v>
      </c>
      <c r="C7" s="166"/>
      <c r="D7" s="166"/>
      <c r="E7" s="166"/>
      <c r="F7" s="16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row>
    <row r="8" spans="1:33">
      <c r="A8" s="160">
        <v>4</v>
      </c>
      <c r="B8" s="321"/>
      <c r="C8" s="468"/>
      <c r="D8" s="166"/>
      <c r="E8" s="166"/>
      <c r="F8" s="16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row>
    <row r="9" spans="1:33">
      <c r="A9" s="160">
        <v>5</v>
      </c>
      <c r="B9" s="167" t="s">
        <v>68</v>
      </c>
      <c r="C9" s="166"/>
      <c r="D9" s="166"/>
      <c r="E9" s="166"/>
      <c r="F9" s="16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row>
    <row r="10" spans="1:33">
      <c r="A10" s="160">
        <v>6</v>
      </c>
      <c r="B10" s="321"/>
      <c r="C10" s="166"/>
      <c r="D10" s="166"/>
      <c r="E10" s="468"/>
      <c r="F10" s="16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row>
    <row r="11" spans="1:33">
      <c r="A11" s="160">
        <v>7</v>
      </c>
      <c r="B11" s="321"/>
      <c r="C11" s="166"/>
      <c r="D11" s="166"/>
      <c r="E11" s="468"/>
      <c r="F11" s="16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row>
    <row r="12" spans="1:33">
      <c r="A12" s="160">
        <v>8</v>
      </c>
      <c r="B12" s="321"/>
      <c r="C12" s="166"/>
      <c r="D12" s="166"/>
      <c r="E12" s="468"/>
      <c r="F12" s="16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row>
    <row r="13" spans="1:33">
      <c r="A13" s="160">
        <v>9</v>
      </c>
      <c r="B13" s="321"/>
      <c r="C13" s="166"/>
      <c r="D13" s="166"/>
      <c r="E13" s="468"/>
      <c r="F13" s="16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row>
    <row r="14" spans="1:33">
      <c r="A14" s="160">
        <v>10</v>
      </c>
      <c r="B14" s="167" t="s">
        <v>69</v>
      </c>
      <c r="C14" s="166"/>
      <c r="D14" s="166"/>
      <c r="E14" s="166"/>
      <c r="F14" s="16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row>
    <row r="15" spans="1:33">
      <c r="A15" s="160">
        <v>11</v>
      </c>
      <c r="B15" s="321"/>
      <c r="C15" s="468"/>
      <c r="D15" s="166"/>
      <c r="E15" s="166"/>
      <c r="F15" s="16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row>
    <row r="16" spans="1:33">
      <c r="A16" s="160">
        <v>12</v>
      </c>
      <c r="B16" s="321"/>
      <c r="C16" s="468"/>
      <c r="D16" s="166"/>
      <c r="E16" s="166"/>
      <c r="F16" s="16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row>
    <row r="17" spans="1:33">
      <c r="A17" s="160">
        <v>13</v>
      </c>
      <c r="B17" s="321"/>
      <c r="C17" s="468"/>
      <c r="D17" s="166"/>
      <c r="E17" s="166"/>
      <c r="F17" s="16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row>
    <row r="18" spans="1:33">
      <c r="A18" s="160">
        <v>14</v>
      </c>
      <c r="B18" s="167" t="s">
        <v>70</v>
      </c>
      <c r="C18" s="470"/>
      <c r="D18" s="166"/>
      <c r="E18" s="166"/>
      <c r="F18" s="16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row>
    <row r="19" spans="1:33">
      <c r="A19" s="160">
        <v>15</v>
      </c>
      <c r="B19" s="321"/>
      <c r="C19" s="468"/>
      <c r="D19" s="166"/>
      <c r="E19" s="468"/>
      <c r="F19" s="16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row>
    <row r="20" spans="1:33">
      <c r="A20" s="160">
        <v>16</v>
      </c>
      <c r="B20" s="321"/>
      <c r="C20" s="468"/>
      <c r="D20" s="166"/>
      <c r="E20" s="468"/>
      <c r="F20" s="16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row>
    <row r="21" spans="1:33">
      <c r="A21" s="160">
        <v>17</v>
      </c>
      <c r="B21" s="321"/>
      <c r="C21" s="468"/>
      <c r="D21" s="166"/>
      <c r="E21" s="468"/>
      <c r="F21" s="16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row>
    <row r="22" spans="1:33">
      <c r="A22" s="160">
        <v>18</v>
      </c>
      <c r="B22" s="321"/>
      <c r="C22" s="468"/>
      <c r="D22" s="166"/>
      <c r="E22" s="468"/>
      <c r="F22" s="16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row>
    <row r="23" spans="1:33">
      <c r="A23" s="160">
        <v>19</v>
      </c>
      <c r="B23" s="321"/>
      <c r="C23" s="468"/>
      <c r="D23" s="166"/>
      <c r="E23" s="468"/>
      <c r="F23" s="16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row>
    <row r="24" spans="1:33">
      <c r="A24" s="160">
        <v>20</v>
      </c>
      <c r="B24" s="321"/>
      <c r="C24" s="468"/>
      <c r="D24" s="166"/>
      <c r="E24" s="468"/>
      <c r="F24" s="16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row>
    <row r="25" spans="1:33">
      <c r="A25" s="340">
        <v>21</v>
      </c>
      <c r="B25" s="321"/>
      <c r="C25" s="468"/>
      <c r="D25" s="166"/>
      <c r="E25" s="468"/>
      <c r="F25" s="16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row>
    <row r="26" spans="1:33" ht="20">
      <c r="A26" s="160">
        <v>22</v>
      </c>
      <c r="B26" s="167" t="s">
        <v>77</v>
      </c>
      <c r="C26" s="166"/>
      <c r="D26" s="166"/>
      <c r="E26" s="166"/>
      <c r="F26" s="16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row>
    <row r="27" spans="1:33">
      <c r="A27" s="160">
        <v>23</v>
      </c>
      <c r="B27" s="167" t="s">
        <v>398</v>
      </c>
      <c r="C27" s="468"/>
      <c r="D27" s="468">
        <f>'Bond Fund'!F7</f>
        <v>0</v>
      </c>
      <c r="E27" s="470"/>
      <c r="F27" s="471"/>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row>
    <row r="28" spans="1:33">
      <c r="A28" s="160">
        <v>24</v>
      </c>
      <c r="B28" s="167" t="s">
        <v>399</v>
      </c>
      <c r="C28" s="468"/>
      <c r="D28" s="468">
        <f>'Bond Fund'!F8</f>
        <v>0</v>
      </c>
      <c r="E28" s="470"/>
      <c r="F28" s="471"/>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row>
    <row r="29" spans="1:33" ht="23.25" customHeight="1">
      <c r="A29" s="160">
        <v>25</v>
      </c>
      <c r="B29" s="178" t="s">
        <v>310</v>
      </c>
      <c r="C29" s="469">
        <f>SUM(C8:C28)</f>
        <v>0</v>
      </c>
      <c r="D29" s="469">
        <f>SUM(D8:D28)</f>
        <v>0</v>
      </c>
      <c r="E29" s="469">
        <f>SUM(E8:E28)</f>
        <v>0</v>
      </c>
      <c r="F29" s="469">
        <f>SUM(F8:F28)</f>
        <v>0</v>
      </c>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row>
    <row r="30" spans="1:33" ht="23.25" customHeight="1">
      <c r="A30" s="160">
        <v>26</v>
      </c>
      <c r="B30" s="167" t="s">
        <v>311</v>
      </c>
      <c r="C30" s="469">
        <f>ROUND((C29*0.01)*1.0101,2)</f>
        <v>0</v>
      </c>
      <c r="D30" s="469">
        <f>ROUND((D29*0.01)*1.0101,2)</f>
        <v>0</v>
      </c>
      <c r="E30" s="469">
        <f>ROUND((E29*0.01)*1.0101,2)</f>
        <v>0</v>
      </c>
      <c r="F30" s="469">
        <f>ROUND((F29*0.01)*1.0101,2)</f>
        <v>0</v>
      </c>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row>
    <row r="31" spans="1:33" ht="23.25" customHeight="1">
      <c r="A31" s="160">
        <v>27</v>
      </c>
      <c r="B31" s="179" t="s">
        <v>312</v>
      </c>
      <c r="C31" s="469">
        <f>C29+C30</f>
        <v>0</v>
      </c>
      <c r="D31" s="469">
        <f>D29+D30</f>
        <v>0</v>
      </c>
      <c r="E31" s="469">
        <f>E29+E30</f>
        <v>0</v>
      </c>
      <c r="F31" s="469">
        <f>F29+F30</f>
        <v>0</v>
      </c>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row>
    <row r="32" spans="1:33" ht="22.5" customHeight="1" thickBot="1">
      <c r="A32" s="163">
        <v>28</v>
      </c>
      <c r="B32" s="180" t="s">
        <v>313</v>
      </c>
      <c r="C32" s="472">
        <f>IF((C5-C31)&lt;0,0,C5-C31)</f>
        <v>0</v>
      </c>
      <c r="D32" s="472">
        <f>IF((D5-D31)&lt;0,0,D5-D31)</f>
        <v>0</v>
      </c>
      <c r="E32" s="472">
        <f>IF((E5-E31)&lt;0,0,E5-E31)</f>
        <v>0</v>
      </c>
      <c r="F32" s="472">
        <f>IF((F5-F31)&lt;0,0,F5-F31)</f>
        <v>0</v>
      </c>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row>
    <row r="33" spans="1:33" ht="20" customHeight="1">
      <c r="A33" s="357"/>
      <c r="B33" s="170"/>
      <c r="C33" s="358"/>
      <c r="D33" s="359"/>
      <c r="E33" s="342"/>
      <c r="F33" s="170"/>
      <c r="G33" s="417"/>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row>
    <row r="34" spans="1:33" s="338" customFormat="1" ht="30" customHeight="1">
      <c r="A34" s="386" t="s">
        <v>400</v>
      </c>
      <c r="B34" s="847" t="s">
        <v>401</v>
      </c>
      <c r="C34" s="847"/>
      <c r="D34" s="847"/>
      <c r="E34" s="847"/>
      <c r="F34" s="847"/>
      <c r="G34" s="416"/>
      <c r="H34" s="416"/>
      <c r="I34" s="845"/>
      <c r="J34" s="845"/>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row>
    <row r="35" spans="1:33">
      <c r="A35" s="369"/>
      <c r="B35" s="370"/>
      <c r="C35" s="371"/>
      <c r="D35" s="372"/>
      <c r="E35" s="338"/>
      <c r="F35" s="338"/>
      <c r="G35" s="417"/>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row>
    <row r="36" spans="1:33" ht="13">
      <c r="A36" s="369"/>
      <c r="B36" s="846"/>
      <c r="C36" s="846"/>
      <c r="D36" s="846"/>
      <c r="E36" s="846"/>
      <c r="F36" s="338"/>
      <c r="G36" s="417"/>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row>
    <row r="37" spans="1:33" ht="13">
      <c r="A37" s="360"/>
      <c r="B37" s="361"/>
      <c r="C37" s="362"/>
      <c r="D37" s="363"/>
      <c r="E37" s="367"/>
      <c r="F37" s="367"/>
      <c r="G37" s="417"/>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row>
    <row r="38" spans="1:33" ht="13">
      <c r="A38" s="360"/>
      <c r="B38" s="361"/>
      <c r="C38" s="362"/>
      <c r="D38" s="363"/>
      <c r="E38" s="367"/>
      <c r="F38" s="367"/>
      <c r="G38" s="417"/>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row>
    <row r="39" spans="1:33">
      <c r="A39" s="360"/>
      <c r="B39" s="361"/>
      <c r="C39" s="362"/>
      <c r="D39" s="363"/>
      <c r="E39" s="368"/>
      <c r="F39" s="368"/>
      <c r="G39" s="417"/>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row>
    <row r="40" spans="1:33">
      <c r="A40" s="360"/>
      <c r="B40" s="361"/>
      <c r="C40" s="362"/>
      <c r="D40" s="363"/>
      <c r="E40" s="368"/>
      <c r="F40" s="368"/>
      <c r="G40" s="417"/>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row>
    <row r="41" spans="1:33">
      <c r="A41" s="360"/>
      <c r="B41" s="364"/>
      <c r="C41" s="365"/>
      <c r="D41" s="366"/>
      <c r="E41" s="368"/>
      <c r="F41" s="368"/>
      <c r="G41" s="417"/>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row>
    <row r="42" spans="1:33">
      <c r="E42" s="356"/>
      <c r="F42" s="356"/>
      <c r="G42" s="417"/>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row>
    <row r="43" spans="1:33">
      <c r="E43" s="170"/>
      <c r="F43" s="170"/>
      <c r="G43" s="417"/>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c r="AG43" s="416"/>
    </row>
    <row r="44" spans="1:33">
      <c r="E44" s="170"/>
      <c r="F44" s="170"/>
      <c r="G44" s="417"/>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row>
    <row r="45" spans="1:33">
      <c r="E45" s="170"/>
      <c r="F45" s="170"/>
      <c r="G45" s="417"/>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row>
    <row r="46" spans="1:33">
      <c r="E46" s="170"/>
      <c r="F46" s="170"/>
      <c r="G46" s="417"/>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row>
    <row r="47" spans="1:33">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row>
    <row r="48" spans="1:33">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row>
    <row r="49" spans="7:33">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row>
    <row r="50" spans="7:33">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row>
  </sheetData>
  <sheetProtection sheet="1" objects="1" scenarios="1"/>
  <mergeCells count="4">
    <mergeCell ref="I34:J34"/>
    <mergeCell ref="B36:E36"/>
    <mergeCell ref="B34:F34"/>
    <mergeCell ref="D2:F2"/>
  </mergeCells>
  <phoneticPr fontId="16" type="noConversion"/>
  <printOptions horizontalCentered="1"/>
  <pageMargins left="0.25" right="0.25" top="0.35" bottom="0.4" header="0.5" footer="0.25"/>
  <pageSetup scale="94" orientation="landscape" horizontalDpi="300" verticalDpi="300"/>
  <headerFooter alignWithMargins="0">
    <oddFooter>&amp;R&amp;"Arial,Bold"Schedule B</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E54"/>
  <sheetViews>
    <sheetView topLeftCell="A2" workbookViewId="0">
      <selection activeCell="C10" sqref="C10"/>
    </sheetView>
  </sheetViews>
  <sheetFormatPr baseColWidth="10" defaultColWidth="9.1640625" defaultRowHeight="10" x14ac:dyDescent="0"/>
  <cols>
    <col min="1" max="1" width="3.83203125" style="165" customWidth="1"/>
    <col min="2" max="2" width="50.6640625" style="164" customWidth="1"/>
    <col min="3" max="5" width="20.6640625" style="164" customWidth="1"/>
    <col min="6" max="6" width="10.5" style="164" customWidth="1"/>
    <col min="7" max="16384" width="9.1640625" style="164"/>
  </cols>
  <sheetData>
    <row r="1" spans="1:31" s="154" customFormat="1" ht="24" customHeight="1">
      <c r="A1" s="151" t="s">
        <v>71</v>
      </c>
      <c r="B1" s="152"/>
      <c r="C1" s="153" t="s">
        <v>66</v>
      </c>
      <c r="D1" s="850" t="str">
        <f>'Basic Data Input'!B4</f>
        <v>__________________________________</v>
      </c>
      <c r="E1" s="850"/>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row>
    <row r="2" spans="1:31" s="154" customFormat="1" ht="24" customHeight="1">
      <c r="A2" s="851" t="s">
        <v>375</v>
      </c>
      <c r="B2" s="852"/>
      <c r="D2" s="155" t="s">
        <v>78</v>
      </c>
      <c r="E2" s="156" t="str">
        <f>'Basic Data Input'!B3</f>
        <v>__-____</v>
      </c>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row>
    <row r="3" spans="1:31" s="154" customFormat="1" ht="11" thickBot="1">
      <c r="A3" s="157"/>
      <c r="B3" s="157"/>
      <c r="C3" s="157"/>
      <c r="D3" s="157"/>
      <c r="E3" s="157"/>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row>
    <row r="4" spans="1:31" s="154" customFormat="1" ht="58" customHeight="1">
      <c r="A4" s="158" t="s">
        <v>63</v>
      </c>
      <c r="B4" s="159"/>
      <c r="C4" s="387" t="s">
        <v>402</v>
      </c>
      <c r="D4" s="388" t="s">
        <v>365</v>
      </c>
      <c r="E4" s="389" t="s">
        <v>376</v>
      </c>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row>
    <row r="5" spans="1:31" s="154" customFormat="1" ht="20" customHeight="1">
      <c r="A5" s="160">
        <v>1</v>
      </c>
      <c r="B5" s="161" t="s">
        <v>20</v>
      </c>
      <c r="C5" s="572">
        <f>'Schedule B'!C32</f>
        <v>0</v>
      </c>
      <c r="D5" s="573">
        <f>'Cover - Page 1'!$J$25</f>
        <v>0</v>
      </c>
      <c r="E5" s="574">
        <f>IF(D5=0,0,ROUND((C5/D5)*100,6))</f>
        <v>0</v>
      </c>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row>
    <row r="6" spans="1:31" s="154" customFormat="1" ht="20" customHeight="1">
      <c r="A6" s="160">
        <v>2</v>
      </c>
      <c r="B6" s="161" t="s">
        <v>373</v>
      </c>
      <c r="C6" s="575">
        <f>'Schedule B'!D32</f>
        <v>0</v>
      </c>
      <c r="D6" s="573">
        <f>'Cover - Page 1'!$J$25</f>
        <v>0</v>
      </c>
      <c r="E6" s="574">
        <f t="shared" ref="E6:E13" si="0">IF(D6=0,0,ROUND((C6/D6)*100,6))</f>
        <v>0</v>
      </c>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row>
    <row r="7" spans="1:31" s="154" customFormat="1" ht="20" customHeight="1">
      <c r="A7" s="160">
        <v>3</v>
      </c>
      <c r="B7" s="628" t="s">
        <v>377</v>
      </c>
      <c r="C7" s="575"/>
      <c r="D7" s="573">
        <f>'Cover - Page 1'!$J$25</f>
        <v>0</v>
      </c>
      <c r="E7" s="574">
        <f t="shared" si="0"/>
        <v>0</v>
      </c>
      <c r="F7" s="426"/>
      <c r="G7" s="426"/>
      <c r="H7" s="426"/>
      <c r="I7" s="426"/>
      <c r="J7" s="426"/>
      <c r="K7" s="426"/>
      <c r="L7" s="426"/>
      <c r="M7" s="426"/>
      <c r="N7" s="426"/>
      <c r="O7" s="426"/>
      <c r="P7" s="426"/>
      <c r="Q7" s="426"/>
      <c r="R7" s="426"/>
      <c r="S7" s="426"/>
      <c r="T7" s="426"/>
      <c r="U7" s="426"/>
      <c r="V7" s="426"/>
      <c r="W7" s="426"/>
      <c r="X7" s="426"/>
      <c r="Y7" s="426"/>
      <c r="Z7" s="426"/>
      <c r="AA7" s="426"/>
      <c r="AB7" s="426"/>
      <c r="AC7" s="426"/>
      <c r="AD7" s="426"/>
      <c r="AE7" s="426"/>
    </row>
    <row r="8" spans="1:31" s="154" customFormat="1" ht="20" customHeight="1">
      <c r="A8" s="160">
        <v>4</v>
      </c>
      <c r="B8" s="628" t="s">
        <v>378</v>
      </c>
      <c r="C8" s="575"/>
      <c r="D8" s="573">
        <f>'Cover - Page 1'!$J$25</f>
        <v>0</v>
      </c>
      <c r="E8" s="574">
        <f t="shared" si="0"/>
        <v>0</v>
      </c>
      <c r="F8" s="426"/>
      <c r="G8" s="426"/>
      <c r="H8" s="426"/>
      <c r="I8" s="426"/>
      <c r="J8" s="426"/>
      <c r="K8" s="426"/>
      <c r="L8" s="426"/>
      <c r="M8" s="426"/>
      <c r="N8" s="426"/>
      <c r="O8" s="426"/>
      <c r="P8" s="426"/>
      <c r="Q8" s="426"/>
      <c r="R8" s="426"/>
      <c r="S8" s="426"/>
      <c r="T8" s="426"/>
      <c r="U8" s="426"/>
      <c r="V8" s="426"/>
      <c r="W8" s="426"/>
      <c r="X8" s="426"/>
      <c r="Y8" s="426"/>
      <c r="Z8" s="426"/>
      <c r="AA8" s="426"/>
      <c r="AB8" s="426"/>
      <c r="AC8" s="426"/>
      <c r="AD8" s="426"/>
      <c r="AE8" s="426"/>
    </row>
    <row r="9" spans="1:31" s="154" customFormat="1" ht="20" customHeight="1">
      <c r="A9" s="160">
        <v>5</v>
      </c>
      <c r="B9" s="628" t="s">
        <v>379</v>
      </c>
      <c r="C9" s="575"/>
      <c r="D9" s="573">
        <f>'Cover - Page 1'!$J$25</f>
        <v>0</v>
      </c>
      <c r="E9" s="574">
        <f t="shared" si="0"/>
        <v>0</v>
      </c>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row>
    <row r="10" spans="1:31" s="154" customFormat="1" ht="20" customHeight="1">
      <c r="A10" s="160">
        <v>6</v>
      </c>
      <c r="B10" s="629" t="s">
        <v>54</v>
      </c>
      <c r="C10" s="572">
        <f>'Schedule B'!E32</f>
        <v>0</v>
      </c>
      <c r="D10" s="573">
        <f>'Cover - Page 1'!$J$25</f>
        <v>0</v>
      </c>
      <c r="E10" s="574">
        <f t="shared" si="0"/>
        <v>0</v>
      </c>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row>
    <row r="11" spans="1:31" s="162" customFormat="1" ht="20" customHeight="1">
      <c r="A11" s="160">
        <v>7</v>
      </c>
      <c r="B11" s="630" t="s">
        <v>329</v>
      </c>
      <c r="C11" s="573">
        <f>'Schedule B'!F32</f>
        <v>0</v>
      </c>
      <c r="D11" s="573">
        <f>'Cover - Page 1'!$J$25</f>
        <v>0</v>
      </c>
      <c r="E11" s="574">
        <f t="shared" si="0"/>
        <v>0</v>
      </c>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row>
    <row r="12" spans="1:31" s="162" customFormat="1" ht="20" customHeight="1">
      <c r="A12" s="160">
        <v>8</v>
      </c>
      <c r="B12" s="630" t="s">
        <v>380</v>
      </c>
      <c r="C12" s="573"/>
      <c r="D12" s="573">
        <f>'Cover - Page 1'!$J$25</f>
        <v>0</v>
      </c>
      <c r="E12" s="574">
        <f t="shared" si="0"/>
        <v>0</v>
      </c>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row>
    <row r="13" spans="1:31" s="162" customFormat="1" ht="20" customHeight="1">
      <c r="A13" s="160">
        <v>9</v>
      </c>
      <c r="B13" s="631" t="s">
        <v>381</v>
      </c>
      <c r="C13" s="573"/>
      <c r="D13" s="573">
        <f>'Cover - Page 1'!$J$25</f>
        <v>0</v>
      </c>
      <c r="E13" s="574">
        <f t="shared" si="0"/>
        <v>0</v>
      </c>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row>
    <row r="14" spans="1:31" s="162" customFormat="1" ht="20" customHeight="1" thickBot="1">
      <c r="A14" s="397">
        <v>10</v>
      </c>
      <c r="B14" s="398" t="s">
        <v>422</v>
      </c>
      <c r="C14" s="576"/>
      <c r="D14" s="576"/>
      <c r="E14" s="577"/>
      <c r="F14" s="427"/>
      <c r="G14" s="427"/>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c r="AE14" s="427"/>
    </row>
    <row r="15" spans="1:31" s="162" customFormat="1" ht="20" customHeight="1" thickBot="1">
      <c r="A15" s="397">
        <v>11</v>
      </c>
      <c r="B15" s="398" t="s">
        <v>421</v>
      </c>
      <c r="C15" s="576"/>
      <c r="D15" s="576"/>
      <c r="E15" s="577"/>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row>
    <row r="16" spans="1:31" s="162" customFormat="1" ht="20" customHeight="1" thickBot="1">
      <c r="A16" s="163">
        <v>12</v>
      </c>
      <c r="B16" s="395" t="s">
        <v>414</v>
      </c>
      <c r="C16" s="576"/>
      <c r="D16" s="576"/>
      <c r="E16" s="578">
        <f>SUM(E5:E15)</f>
        <v>0</v>
      </c>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row>
    <row r="17" spans="1:31" s="327" customFormat="1" ht="24" customHeight="1">
      <c r="A17" s="394" t="s">
        <v>415</v>
      </c>
      <c r="B17" s="355"/>
      <c r="C17" s="162"/>
      <c r="D17" s="162"/>
      <c r="E17" s="162"/>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row>
    <row r="18" spans="1:31" s="327" customFormat="1" ht="12">
      <c r="A18" s="162"/>
      <c r="B18" s="356" t="s">
        <v>403</v>
      </c>
      <c r="C18" s="162"/>
      <c r="D18" s="162"/>
      <c r="E18" s="162"/>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row>
    <row r="19" spans="1:31" s="327" customFormat="1" ht="6" customHeight="1">
      <c r="A19" s="162"/>
      <c r="B19" s="356"/>
      <c r="C19" s="162"/>
      <c r="D19" s="162"/>
      <c r="E19" s="162"/>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row>
    <row r="20" spans="1:31" s="327" customFormat="1" ht="12.75" customHeight="1">
      <c r="A20" s="162"/>
      <c r="B20" s="399" t="s">
        <v>416</v>
      </c>
      <c r="C20" s="162"/>
      <c r="D20" s="162"/>
      <c r="E20" s="162"/>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row>
    <row r="21" spans="1:31" s="327" customFormat="1" ht="12.75" customHeight="1">
      <c r="A21" s="162"/>
      <c r="B21" s="399" t="s">
        <v>382</v>
      </c>
      <c r="C21" s="162"/>
      <c r="D21" s="162"/>
      <c r="E21" s="162"/>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row>
    <row r="22" spans="1:31" s="327" customFormat="1" ht="6" customHeight="1">
      <c r="A22" s="162"/>
      <c r="B22" s="20"/>
      <c r="C22" s="162"/>
      <c r="D22" s="162"/>
      <c r="E22" s="162"/>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row>
    <row r="23" spans="1:31" s="327" customFormat="1" ht="12">
      <c r="A23" s="162"/>
      <c r="B23" s="400" t="s">
        <v>417</v>
      </c>
      <c r="C23" s="162"/>
      <c r="D23" s="162"/>
      <c r="E23" s="162"/>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row>
    <row r="24" spans="1:31" s="327" customFormat="1" ht="12">
      <c r="A24" s="162"/>
      <c r="B24" s="399" t="s">
        <v>454</v>
      </c>
      <c r="C24" s="162"/>
      <c r="D24" s="162"/>
      <c r="E24" s="162"/>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row>
    <row r="25" spans="1:31" s="327" customFormat="1" ht="6" customHeight="1">
      <c r="A25" s="162"/>
      <c r="B25" s="20"/>
      <c r="C25" s="162"/>
      <c r="D25" s="162"/>
      <c r="E25" s="162"/>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row>
    <row r="26" spans="1:31" s="327" customFormat="1" ht="12.75" customHeight="1">
      <c r="A26" s="586"/>
      <c r="B26" s="853" t="s">
        <v>462</v>
      </c>
      <c r="C26" s="853"/>
      <c r="D26" s="853"/>
      <c r="E26" s="853"/>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row>
    <row r="27" spans="1:31" s="327" customFormat="1" ht="12.75" customHeight="1">
      <c r="A27" s="586"/>
      <c r="B27" s="854" t="s">
        <v>458</v>
      </c>
      <c r="C27" s="854"/>
      <c r="D27" s="854"/>
      <c r="E27" s="854"/>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row>
    <row r="28" spans="1:31" s="327" customFormat="1" ht="12.75" customHeight="1">
      <c r="A28" s="586"/>
      <c r="B28" s="849" t="s">
        <v>459</v>
      </c>
      <c r="C28" s="849"/>
      <c r="D28" s="849"/>
      <c r="E28" s="849"/>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row>
    <row r="29" spans="1:31" s="327" customFormat="1" ht="12.75" customHeight="1">
      <c r="A29" s="586"/>
      <c r="B29" s="849" t="s">
        <v>460</v>
      </c>
      <c r="C29" s="849"/>
      <c r="D29" s="849"/>
      <c r="E29" s="849"/>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row>
    <row r="30" spans="1:31" s="327" customFormat="1" ht="24" customHeight="1">
      <c r="A30" s="162"/>
      <c r="B30" s="400" t="s">
        <v>456</v>
      </c>
      <c r="C30" s="162"/>
      <c r="D30" s="162"/>
      <c r="E30" s="162"/>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row>
    <row r="31" spans="1:31" s="327" customFormat="1" ht="11.25" customHeight="1">
      <c r="A31" s="162"/>
      <c r="B31" s="400" t="s">
        <v>457</v>
      </c>
      <c r="C31" s="162"/>
      <c r="D31" s="162"/>
      <c r="E31" s="162"/>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row>
    <row r="32" spans="1:31" s="327" customFormat="1" ht="10.5" customHeight="1">
      <c r="A32" s="162"/>
      <c r="B32" s="399"/>
      <c r="C32" s="162"/>
      <c r="D32" s="162"/>
      <c r="E32" s="162"/>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row>
    <row r="33" spans="1:31" s="327" customFormat="1" ht="11.25" customHeight="1">
      <c r="A33" s="401" t="s">
        <v>79</v>
      </c>
      <c r="B33" s="401"/>
      <c r="C33" s="162"/>
      <c r="D33" s="162"/>
      <c r="E33" s="162"/>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row>
    <row r="34" spans="1:31" s="327" customFormat="1" ht="12">
      <c r="A34" s="402"/>
      <c r="B34" s="403" t="s">
        <v>80</v>
      </c>
      <c r="C34" s="162"/>
      <c r="D34" s="162"/>
      <c r="E34" s="162"/>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row>
    <row r="35" spans="1:31" s="327" customFormat="1" ht="12">
      <c r="A35" s="402"/>
      <c r="B35" s="403" t="s">
        <v>72</v>
      </c>
      <c r="C35" s="162"/>
      <c r="D35" s="162"/>
      <c r="E35" s="162"/>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row>
    <row r="36" spans="1:31" s="327" customFormat="1" ht="12">
      <c r="A36" s="402"/>
      <c r="B36" s="403" t="s">
        <v>73</v>
      </c>
      <c r="C36" s="162"/>
      <c r="D36" s="162"/>
      <c r="E36" s="162"/>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row>
    <row r="37" spans="1:31" s="327" customFormat="1" ht="6" customHeight="1">
      <c r="A37" s="586"/>
      <c r="B37" s="162"/>
      <c r="C37" s="162"/>
      <c r="D37" s="162"/>
      <c r="E37" s="162"/>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row>
    <row r="38" spans="1:31" s="327" customFormat="1" ht="12">
      <c r="A38" s="399" t="s">
        <v>418</v>
      </c>
      <c r="B38" s="404"/>
      <c r="C38" s="162"/>
      <c r="D38" s="162"/>
      <c r="E38" s="162"/>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row>
    <row r="39" spans="1:31" s="327" customFormat="1" ht="12">
      <c r="A39" s="405"/>
      <c r="B39" s="406" t="s">
        <v>419</v>
      </c>
      <c r="C39" s="162"/>
      <c r="D39" s="162"/>
      <c r="E39" s="162"/>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row>
    <row r="40" spans="1:31" s="390" customFormat="1" ht="12">
      <c r="A40" s="165"/>
      <c r="B40" s="407" t="s">
        <v>420</v>
      </c>
      <c r="C40" s="164"/>
      <c r="D40" s="164"/>
      <c r="E40" s="164"/>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row>
    <row r="41" spans="1:31" s="390" customFormat="1">
      <c r="A41" s="165"/>
      <c r="B41" s="164"/>
      <c r="C41" s="164"/>
      <c r="D41" s="164"/>
      <c r="E41" s="164"/>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row>
    <row r="42" spans="1:31">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row>
    <row r="43" spans="1:31">
      <c r="F43" s="428"/>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row>
    <row r="44" spans="1:31">
      <c r="F44" s="428"/>
      <c r="G44" s="428"/>
      <c r="H44" s="428"/>
      <c r="I44" s="428"/>
      <c r="J44" s="428"/>
      <c r="K44" s="428"/>
      <c r="L44" s="428"/>
      <c r="M44" s="428"/>
      <c r="N44" s="428"/>
      <c r="O44" s="428"/>
      <c r="P44" s="428"/>
      <c r="Q44" s="428"/>
      <c r="R44" s="428"/>
      <c r="S44" s="428"/>
      <c r="T44" s="428"/>
      <c r="U44" s="428"/>
      <c r="V44" s="428"/>
      <c r="W44" s="428"/>
      <c r="X44" s="428"/>
      <c r="Y44" s="428"/>
      <c r="Z44" s="428"/>
      <c r="AA44" s="428"/>
      <c r="AB44" s="428"/>
      <c r="AC44" s="428"/>
      <c r="AD44" s="428"/>
      <c r="AE44" s="428"/>
    </row>
    <row r="45" spans="1:31">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row>
    <row r="46" spans="1:31">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row>
    <row r="47" spans="1:31">
      <c r="F47" s="428"/>
      <c r="G47" s="428"/>
      <c r="H47" s="428"/>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row>
    <row r="48" spans="1:31">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row>
    <row r="49" spans="6:31">
      <c r="F49" s="428"/>
      <c r="G49" s="428"/>
      <c r="H49" s="428"/>
      <c r="I49" s="428"/>
      <c r="J49" s="428"/>
      <c r="K49" s="428"/>
      <c r="L49" s="428"/>
      <c r="M49" s="428"/>
      <c r="N49" s="428"/>
      <c r="O49" s="428"/>
      <c r="P49" s="428"/>
      <c r="Q49" s="428"/>
      <c r="R49" s="428"/>
      <c r="S49" s="428"/>
      <c r="T49" s="428"/>
      <c r="U49" s="428"/>
      <c r="V49" s="428"/>
      <c r="W49" s="428"/>
      <c r="X49" s="428"/>
      <c r="Y49" s="428"/>
      <c r="Z49" s="428"/>
      <c r="AA49" s="428"/>
      <c r="AB49" s="428"/>
      <c r="AC49" s="428"/>
      <c r="AD49" s="428"/>
      <c r="AE49" s="428"/>
    </row>
    <row r="50" spans="6:31">
      <c r="F50" s="428"/>
      <c r="G50" s="428"/>
      <c r="H50" s="428"/>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row>
    <row r="51" spans="6:31">
      <c r="F51" s="428"/>
      <c r="G51" s="428"/>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row>
    <row r="52" spans="6:31">
      <c r="F52" s="428"/>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row>
    <row r="53" spans="6:31">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row>
    <row r="54" spans="6:31">
      <c r="F54" s="428"/>
      <c r="G54" s="428"/>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row>
  </sheetData>
  <sheetProtection password="C7B0" sheet="1" objects="1" scenarios="1"/>
  <mergeCells count="6">
    <mergeCell ref="B29:E29"/>
    <mergeCell ref="D1:E1"/>
    <mergeCell ref="A2:B2"/>
    <mergeCell ref="B26:E26"/>
    <mergeCell ref="B27:E27"/>
    <mergeCell ref="B28:E28"/>
  </mergeCells>
  <phoneticPr fontId="16" type="noConversion"/>
  <printOptions horizontalCentered="1"/>
  <pageMargins left="0.25" right="0.25" top="0.35" bottom="0.45" header="0.5" footer="0.25"/>
  <pageSetup scale="87" orientation="landscape" horizontalDpi="300" verticalDpi="300"/>
  <headerFooter alignWithMargins="0">
    <oddFooter xml:space="preserve">&amp;R&amp;"Arial,Bold"Schedule C </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39"/>
  <sheetViews>
    <sheetView tabSelected="1" workbookViewId="0">
      <selection activeCell="C37" sqref="C37:D37"/>
    </sheetView>
  </sheetViews>
  <sheetFormatPr baseColWidth="10" defaultColWidth="8.83203125" defaultRowHeight="14" x14ac:dyDescent="0"/>
  <cols>
    <col min="1" max="1" width="2.83203125" style="636" customWidth="1"/>
    <col min="2" max="2" width="4.1640625" style="636" customWidth="1"/>
    <col min="3" max="3" width="29.5" style="645" customWidth="1"/>
    <col min="4" max="4" width="25.83203125" style="636" customWidth="1"/>
    <col min="5" max="5" width="24.5" style="636" customWidth="1"/>
    <col min="6" max="6" width="22.6640625" style="636" customWidth="1"/>
    <col min="7" max="7" width="24.1640625" style="636" customWidth="1"/>
    <col min="8" max="8" width="13.83203125" style="636" customWidth="1"/>
    <col min="9" max="9" width="8.83203125" style="636" customWidth="1"/>
    <col min="10" max="10" width="32.1640625" style="636" customWidth="1"/>
    <col min="11" max="11" width="114.33203125" style="636" customWidth="1"/>
    <col min="12" max="16384" width="8.83203125" style="636"/>
  </cols>
  <sheetData>
    <row r="1" spans="1:17" ht="18">
      <c r="B1" s="707" t="s">
        <v>638</v>
      </c>
      <c r="C1" s="708"/>
      <c r="D1" s="707"/>
      <c r="E1" s="707"/>
      <c r="F1" s="707"/>
      <c r="G1" s="684"/>
    </row>
    <row r="2" spans="1:17" ht="51" customHeight="1" thickBot="1">
      <c r="B2" s="884" t="s">
        <v>639</v>
      </c>
      <c r="C2" s="885"/>
      <c r="D2" s="885"/>
      <c r="E2" s="885"/>
      <c r="F2" s="885"/>
      <c r="G2" s="885"/>
      <c r="I2" s="637"/>
      <c r="J2" s="637"/>
      <c r="K2" s="637"/>
      <c r="L2" s="637"/>
      <c r="M2" s="637"/>
      <c r="N2" s="637"/>
      <c r="O2" s="637"/>
    </row>
    <row r="3" spans="1:17" s="638" customFormat="1" ht="9" customHeight="1">
      <c r="C3" s="639"/>
      <c r="D3" s="640"/>
      <c r="E3" s="640"/>
      <c r="F3" s="886">
        <v>2</v>
      </c>
      <c r="G3" s="889"/>
      <c r="I3" s="642"/>
      <c r="K3" s="643"/>
      <c r="L3" s="642"/>
      <c r="M3" s="642"/>
      <c r="N3" s="642"/>
      <c r="O3" s="642"/>
      <c r="P3" s="642"/>
    </row>
    <row r="4" spans="1:17" ht="28.5" customHeight="1">
      <c r="A4" s="890" t="s">
        <v>534</v>
      </c>
      <c r="B4" s="890"/>
      <c r="C4" s="890"/>
      <c r="D4" s="890"/>
      <c r="E4" s="891"/>
      <c r="F4" s="887"/>
      <c r="G4" s="889"/>
      <c r="I4" s="864" t="s">
        <v>601</v>
      </c>
      <c r="J4" s="864"/>
      <c r="K4" s="864"/>
      <c r="L4" s="644"/>
      <c r="M4" s="645"/>
      <c r="N4" s="645"/>
      <c r="O4" s="645"/>
      <c r="P4" s="645"/>
    </row>
    <row r="5" spans="1:17" ht="5.25" customHeight="1" thickBot="1">
      <c r="A5" s="685"/>
      <c r="B5" s="685"/>
      <c r="C5" s="686"/>
      <c r="D5" s="687"/>
      <c r="E5" s="688"/>
      <c r="F5" s="888"/>
      <c r="G5" s="889"/>
      <c r="I5" s="645"/>
      <c r="J5" s="643"/>
      <c r="K5" s="643"/>
      <c r="L5" s="644"/>
      <c r="M5" s="645"/>
      <c r="N5" s="645"/>
      <c r="O5" s="645"/>
      <c r="P5" s="645"/>
    </row>
    <row r="6" spans="1:17" ht="18.75" customHeight="1" thickBot="1">
      <c r="A6" s="685"/>
      <c r="B6" s="689" t="s">
        <v>535</v>
      </c>
      <c r="C6" s="690"/>
      <c r="D6" s="691"/>
      <c r="E6" s="691"/>
      <c r="G6" s="889"/>
      <c r="I6" s="855" t="s">
        <v>610</v>
      </c>
      <c r="J6" s="855"/>
      <c r="K6" s="855"/>
      <c r="L6" s="646"/>
      <c r="M6" s="645"/>
      <c r="N6" s="645"/>
      <c r="O6" s="645"/>
      <c r="P6" s="645"/>
    </row>
    <row r="7" spans="1:17" ht="27.75" customHeight="1" thickBot="1">
      <c r="A7" s="685"/>
      <c r="B7" s="689"/>
      <c r="C7" s="690"/>
      <c r="D7" s="691"/>
      <c r="E7" s="892" t="s">
        <v>536</v>
      </c>
      <c r="F7" s="895" t="s">
        <v>537</v>
      </c>
      <c r="G7" s="898" t="s">
        <v>538</v>
      </c>
      <c r="I7" s="856" t="s">
        <v>615</v>
      </c>
      <c r="J7" s="856"/>
      <c r="K7" s="856"/>
      <c r="L7" s="646"/>
      <c r="M7" s="645"/>
      <c r="N7" s="645"/>
      <c r="O7" s="645"/>
      <c r="P7" s="645"/>
    </row>
    <row r="8" spans="1:17" ht="19.5" customHeight="1">
      <c r="A8" s="692"/>
      <c r="B8" s="692"/>
      <c r="C8" s="692"/>
      <c r="D8" s="692"/>
      <c r="E8" s="893"/>
      <c r="F8" s="896"/>
      <c r="G8" s="899"/>
      <c r="I8" s="857" t="s">
        <v>563</v>
      </c>
      <c r="J8" s="859" t="s">
        <v>564</v>
      </c>
      <c r="K8" s="859" t="s">
        <v>565</v>
      </c>
      <c r="L8" s="645"/>
      <c r="M8" s="645"/>
      <c r="N8" s="645"/>
      <c r="O8" s="645"/>
      <c r="P8" s="645"/>
    </row>
    <row r="9" spans="1:17" ht="8.25" customHeight="1" thickBot="1">
      <c r="A9" s="685"/>
      <c r="B9" s="685"/>
      <c r="C9" s="685"/>
      <c r="D9" s="685"/>
      <c r="E9" s="893"/>
      <c r="F9" s="896"/>
      <c r="G9" s="899"/>
      <c r="I9" s="858"/>
      <c r="J9" s="860"/>
      <c r="K9" s="860"/>
      <c r="L9" s="645"/>
      <c r="M9" s="645"/>
      <c r="N9" s="645"/>
      <c r="O9" s="645"/>
      <c r="P9" s="645"/>
      <c r="Q9" s="645"/>
    </row>
    <row r="10" spans="1:17" ht="14.25" customHeight="1" thickBot="1">
      <c r="A10" s="685"/>
      <c r="B10" s="685"/>
      <c r="C10" s="685"/>
      <c r="D10" s="685"/>
      <c r="E10" s="894"/>
      <c r="F10" s="897"/>
      <c r="G10" s="900"/>
      <c r="I10" s="647" t="s">
        <v>566</v>
      </c>
      <c r="J10" s="648" t="s">
        <v>567</v>
      </c>
      <c r="K10" s="649" t="s">
        <v>568</v>
      </c>
      <c r="L10" s="645"/>
      <c r="M10" s="645"/>
      <c r="N10" s="645"/>
      <c r="O10" s="645"/>
      <c r="P10" s="645"/>
      <c r="Q10" s="645"/>
    </row>
    <row r="11" spans="1:17" ht="15" customHeight="1" thickBot="1">
      <c r="A11" s="868"/>
      <c r="B11" s="877" t="s">
        <v>539</v>
      </c>
      <c r="C11" s="877"/>
      <c r="D11" s="877"/>
      <c r="E11" s="650">
        <v>100000</v>
      </c>
      <c r="F11" s="651">
        <v>200000</v>
      </c>
      <c r="G11" s="700">
        <f>E11+F11</f>
        <v>300000</v>
      </c>
      <c r="I11" s="647" t="s">
        <v>611</v>
      </c>
      <c r="J11" s="648" t="s">
        <v>569</v>
      </c>
      <c r="K11" s="649" t="s">
        <v>570</v>
      </c>
      <c r="L11" s="645"/>
      <c r="M11" s="645"/>
      <c r="N11" s="645"/>
      <c r="O11" s="645"/>
      <c r="P11" s="645"/>
      <c r="Q11" s="645"/>
    </row>
    <row r="12" spans="1:17" ht="1.5" customHeight="1" thickBot="1">
      <c r="A12" s="868"/>
      <c r="B12" s="693"/>
      <c r="C12" s="694"/>
      <c r="D12" s="695"/>
      <c r="E12" s="652"/>
      <c r="F12" s="653">
        <v>0</v>
      </c>
      <c r="G12" s="701"/>
      <c r="I12" s="645"/>
      <c r="J12" s="654"/>
      <c r="K12" s="645"/>
      <c r="L12" s="645"/>
      <c r="M12" s="645"/>
      <c r="N12" s="645"/>
      <c r="O12" s="645"/>
      <c r="P12" s="645"/>
      <c r="Q12" s="645"/>
    </row>
    <row r="13" spans="1:17" ht="15" customHeight="1" thickBot="1">
      <c r="A13" s="868"/>
      <c r="B13" s="882" t="s">
        <v>540</v>
      </c>
      <c r="C13" s="882"/>
      <c r="D13" s="882"/>
      <c r="E13" s="655"/>
      <c r="F13" s="645"/>
      <c r="G13" s="702"/>
      <c r="I13" s="656"/>
      <c r="J13" s="657"/>
      <c r="K13" s="656"/>
      <c r="L13" s="656"/>
      <c r="M13" s="656"/>
      <c r="N13" s="656"/>
      <c r="O13" s="656"/>
      <c r="P13" s="656"/>
      <c r="Q13" s="656"/>
    </row>
    <row r="14" spans="1:17" ht="15" customHeight="1" thickBot="1">
      <c r="A14" s="868"/>
      <c r="B14" s="868"/>
      <c r="C14" s="696" t="s">
        <v>541</v>
      </c>
      <c r="D14" s="696"/>
      <c r="E14" s="658"/>
      <c r="F14" s="659"/>
      <c r="G14" s="703">
        <f>E14+F14</f>
        <v>0</v>
      </c>
      <c r="I14" s="660" t="s">
        <v>573</v>
      </c>
      <c r="J14" s="661" t="s">
        <v>571</v>
      </c>
      <c r="K14" s="662" t="s">
        <v>572</v>
      </c>
      <c r="L14" s="645"/>
      <c r="M14" s="645"/>
      <c r="N14" s="645"/>
      <c r="O14" s="645"/>
      <c r="P14" s="645"/>
      <c r="Q14" s="645"/>
    </row>
    <row r="15" spans="1:17" ht="15" customHeight="1" thickBot="1">
      <c r="A15" s="868"/>
      <c r="B15" s="868"/>
      <c r="C15" s="697" t="s">
        <v>542</v>
      </c>
      <c r="D15" s="697"/>
      <c r="E15" s="658"/>
      <c r="F15" s="663"/>
      <c r="G15" s="704">
        <f>E15+F15</f>
        <v>0</v>
      </c>
      <c r="I15" s="660" t="s">
        <v>576</v>
      </c>
      <c r="J15" s="661" t="s">
        <v>574</v>
      </c>
      <c r="K15" s="662" t="s">
        <v>575</v>
      </c>
      <c r="L15" s="645"/>
      <c r="M15" s="645"/>
      <c r="N15" s="645"/>
      <c r="O15" s="645"/>
      <c r="P15" s="645"/>
      <c r="Q15" s="645"/>
    </row>
    <row r="16" spans="1:17" ht="15" customHeight="1" thickBot="1">
      <c r="A16" s="868"/>
      <c r="B16" s="868"/>
      <c r="C16" s="865" t="s">
        <v>543</v>
      </c>
      <c r="D16" s="865"/>
      <c r="E16" s="658"/>
      <c r="F16" s="664"/>
      <c r="G16" s="705">
        <f>E16+F16</f>
        <v>0</v>
      </c>
      <c r="I16" s="660" t="s">
        <v>579</v>
      </c>
      <c r="J16" s="661" t="s">
        <v>577</v>
      </c>
      <c r="K16" s="662" t="s">
        <v>578</v>
      </c>
      <c r="L16" s="645"/>
      <c r="M16" s="645"/>
      <c r="N16" s="645"/>
      <c r="O16" s="645"/>
      <c r="P16" s="645"/>
      <c r="Q16" s="645"/>
    </row>
    <row r="17" spans="1:17" ht="15" customHeight="1" thickBot="1">
      <c r="A17" s="868"/>
      <c r="B17" s="868"/>
      <c r="C17" s="883" t="s">
        <v>544</v>
      </c>
      <c r="D17" s="883"/>
      <c r="E17" s="658"/>
      <c r="F17" s="651"/>
      <c r="G17" s="700">
        <f>E17+F17</f>
        <v>0</v>
      </c>
      <c r="I17" s="861" t="s">
        <v>612</v>
      </c>
      <c r="J17" s="862" t="s">
        <v>609</v>
      </c>
      <c r="K17" s="863" t="s">
        <v>616</v>
      </c>
      <c r="L17" s="645"/>
      <c r="M17" s="645"/>
      <c r="N17" s="645"/>
      <c r="O17" s="645"/>
      <c r="P17" s="645"/>
      <c r="Q17" s="645"/>
    </row>
    <row r="18" spans="1:17" ht="1.5" customHeight="1" thickBot="1">
      <c r="A18" s="685"/>
      <c r="B18" s="693"/>
      <c r="C18" s="698"/>
      <c r="D18" s="698"/>
      <c r="E18" s="668"/>
      <c r="F18" s="669"/>
      <c r="G18" s="706"/>
      <c r="I18" s="861"/>
      <c r="J18" s="862"/>
      <c r="K18" s="863"/>
      <c r="L18" s="645"/>
      <c r="M18" s="645"/>
      <c r="N18" s="645"/>
      <c r="O18" s="645"/>
      <c r="P18" s="645"/>
      <c r="Q18" s="645"/>
    </row>
    <row r="19" spans="1:17" ht="15" customHeight="1" thickBot="1">
      <c r="A19" s="685"/>
      <c r="B19" s="867" t="s">
        <v>545</v>
      </c>
      <c r="C19" s="867"/>
      <c r="D19" s="867"/>
      <c r="E19" s="670"/>
      <c r="F19" s="645"/>
      <c r="G19" s="702"/>
      <c r="I19" s="671"/>
      <c r="J19" s="672"/>
      <c r="K19" s="673"/>
      <c r="L19" s="645"/>
      <c r="M19" s="645"/>
      <c r="N19" s="645"/>
      <c r="O19" s="645"/>
      <c r="P19" s="645"/>
      <c r="Q19" s="645"/>
    </row>
    <row r="20" spans="1:17" ht="15" customHeight="1" thickBot="1">
      <c r="A20" s="868"/>
      <c r="B20" s="868"/>
      <c r="C20" s="869" t="s">
        <v>546</v>
      </c>
      <c r="D20" s="870"/>
      <c r="E20" s="658">
        <v>16840</v>
      </c>
      <c r="F20" s="674">
        <v>33680</v>
      </c>
      <c r="G20" s="703">
        <f>E20+F20</f>
        <v>50520</v>
      </c>
      <c r="I20" s="660" t="s">
        <v>581</v>
      </c>
      <c r="J20" s="661" t="s">
        <v>580</v>
      </c>
      <c r="K20" s="662" t="s">
        <v>617</v>
      </c>
      <c r="L20" s="645"/>
      <c r="M20" s="645"/>
      <c r="N20" s="645"/>
      <c r="O20" s="645"/>
      <c r="P20" s="645"/>
      <c r="Q20" s="645"/>
    </row>
    <row r="21" spans="1:17" ht="15" customHeight="1" thickBot="1">
      <c r="A21" s="868"/>
      <c r="B21" s="868"/>
      <c r="C21" s="865" t="s">
        <v>547</v>
      </c>
      <c r="D21" s="866"/>
      <c r="E21" s="658"/>
      <c r="F21" s="675"/>
      <c r="G21" s="704">
        <f>E21+F21</f>
        <v>0</v>
      </c>
      <c r="I21" s="660" t="s">
        <v>583</v>
      </c>
      <c r="J21" s="661" t="s">
        <v>582</v>
      </c>
      <c r="K21" s="662" t="s">
        <v>618</v>
      </c>
      <c r="L21" s="645"/>
      <c r="M21" s="645"/>
      <c r="N21" s="645"/>
      <c r="O21" s="645"/>
      <c r="P21" s="645"/>
      <c r="Q21" s="645"/>
    </row>
    <row r="22" spans="1:17" ht="15" customHeight="1" thickBot="1">
      <c r="A22" s="868"/>
      <c r="B22" s="868"/>
      <c r="C22" s="871" t="s">
        <v>548</v>
      </c>
      <c r="D22" s="872"/>
      <c r="E22" s="658"/>
      <c r="F22" s="676"/>
      <c r="G22" s="705">
        <f>E22+F22</f>
        <v>0</v>
      </c>
      <c r="I22" s="660" t="s">
        <v>613</v>
      </c>
      <c r="J22" s="661" t="s">
        <v>584</v>
      </c>
      <c r="K22" s="662" t="s">
        <v>619</v>
      </c>
      <c r="L22" s="645"/>
      <c r="M22" s="645"/>
      <c r="N22" s="645"/>
      <c r="O22" s="645"/>
      <c r="P22" s="645"/>
      <c r="Q22" s="645"/>
    </row>
    <row r="23" spans="1:17" ht="15" customHeight="1" thickBot="1">
      <c r="A23" s="868"/>
      <c r="B23" s="868"/>
      <c r="C23" s="873" t="s">
        <v>549</v>
      </c>
      <c r="D23" s="873"/>
      <c r="E23" s="677"/>
      <c r="F23" s="645"/>
      <c r="G23" s="702"/>
      <c r="I23" s="673"/>
      <c r="J23" s="678"/>
      <c r="K23" s="673"/>
      <c r="L23" s="645"/>
      <c r="M23" s="645"/>
      <c r="N23" s="645"/>
      <c r="O23" s="645"/>
      <c r="P23" s="645"/>
      <c r="Q23" s="645"/>
    </row>
    <row r="24" spans="1:17" ht="15" customHeight="1" thickBot="1">
      <c r="A24" s="868"/>
      <c r="B24" s="868"/>
      <c r="C24" s="874"/>
      <c r="D24" s="874"/>
      <c r="E24" s="658"/>
      <c r="F24" s="663"/>
      <c r="G24" s="703">
        <f>E24+F24</f>
        <v>0</v>
      </c>
      <c r="I24" s="660" t="s">
        <v>585</v>
      </c>
      <c r="J24" s="661" t="s">
        <v>586</v>
      </c>
      <c r="K24" s="662" t="s">
        <v>620</v>
      </c>
      <c r="L24" s="645"/>
      <c r="M24" s="645"/>
      <c r="N24" s="645"/>
      <c r="O24" s="645"/>
      <c r="P24" s="645"/>
      <c r="Q24" s="645"/>
    </row>
    <row r="25" spans="1:17" ht="15.75" customHeight="1" thickBot="1">
      <c r="A25" s="868"/>
      <c r="B25" s="868"/>
      <c r="C25" s="875" t="s">
        <v>550</v>
      </c>
      <c r="D25" s="876"/>
      <c r="E25" s="658">
        <v>17529</v>
      </c>
      <c r="F25" s="663">
        <v>35058</v>
      </c>
      <c r="G25" s="703">
        <f t="shared" ref="G25:G37" si="0">E25+F25</f>
        <v>52587</v>
      </c>
      <c r="I25" s="660" t="s">
        <v>614</v>
      </c>
      <c r="J25" s="661" t="s">
        <v>630</v>
      </c>
      <c r="K25" s="662" t="s">
        <v>621</v>
      </c>
      <c r="L25" s="645"/>
      <c r="M25" s="645"/>
      <c r="N25" s="645"/>
      <c r="O25" s="645"/>
      <c r="P25" s="645"/>
      <c r="Q25" s="645"/>
    </row>
    <row r="26" spans="1:17" ht="15" thickBot="1">
      <c r="A26" s="868"/>
      <c r="B26" s="868"/>
      <c r="C26" s="871" t="s">
        <v>551</v>
      </c>
      <c r="D26" s="872"/>
      <c r="E26" s="658"/>
      <c r="F26" s="659"/>
      <c r="G26" s="703">
        <f t="shared" si="0"/>
        <v>0</v>
      </c>
      <c r="I26" s="660" t="s">
        <v>587</v>
      </c>
      <c r="J26" s="661" t="s">
        <v>589</v>
      </c>
      <c r="K26" s="662" t="s">
        <v>590</v>
      </c>
      <c r="L26" s="645"/>
      <c r="M26" s="645"/>
      <c r="N26" s="645"/>
      <c r="O26" s="645"/>
      <c r="P26" s="645"/>
      <c r="Q26" s="645"/>
    </row>
    <row r="27" spans="1:17" ht="15.75" customHeight="1" thickBot="1">
      <c r="A27" s="868"/>
      <c r="B27" s="868"/>
      <c r="C27" s="871" t="s">
        <v>552</v>
      </c>
      <c r="D27" s="872"/>
      <c r="E27" s="658"/>
      <c r="F27" s="663"/>
      <c r="G27" s="703">
        <f t="shared" si="0"/>
        <v>0</v>
      </c>
      <c r="I27" s="660" t="s">
        <v>588</v>
      </c>
      <c r="J27" s="661" t="s">
        <v>592</v>
      </c>
      <c r="K27" s="662" t="s">
        <v>622</v>
      </c>
      <c r="L27" s="645"/>
      <c r="M27" s="645"/>
      <c r="N27" s="645"/>
      <c r="O27" s="645"/>
      <c r="P27" s="645"/>
    </row>
    <row r="28" spans="1:17" ht="15.75" customHeight="1" thickBot="1">
      <c r="A28" s="868"/>
      <c r="B28" s="868"/>
      <c r="C28" s="871" t="s">
        <v>553</v>
      </c>
      <c r="D28" s="872"/>
      <c r="E28" s="658"/>
      <c r="F28" s="664"/>
      <c r="G28" s="703">
        <f t="shared" si="0"/>
        <v>0</v>
      </c>
      <c r="I28" s="660" t="s">
        <v>591</v>
      </c>
      <c r="J28" s="666" t="s">
        <v>631</v>
      </c>
      <c r="K28" s="667" t="s">
        <v>632</v>
      </c>
      <c r="L28" s="645"/>
      <c r="M28" s="645"/>
      <c r="N28" s="645"/>
      <c r="O28" s="645"/>
      <c r="P28" s="645"/>
    </row>
    <row r="29" spans="1:17" ht="15" thickBot="1">
      <c r="A29" s="868"/>
      <c r="B29" s="868"/>
      <c r="C29" s="871" t="s">
        <v>554</v>
      </c>
      <c r="D29" s="872"/>
      <c r="E29" s="658"/>
      <c r="F29" s="663"/>
      <c r="G29" s="703">
        <f t="shared" si="0"/>
        <v>0</v>
      </c>
      <c r="I29" s="660" t="s">
        <v>593</v>
      </c>
      <c r="J29" s="661" t="s">
        <v>595</v>
      </c>
      <c r="K29" s="662" t="s">
        <v>623</v>
      </c>
      <c r="L29" s="645"/>
      <c r="M29" s="645"/>
      <c r="N29" s="645"/>
      <c r="O29" s="645"/>
      <c r="P29" s="645"/>
    </row>
    <row r="30" spans="1:17" ht="15" thickBot="1">
      <c r="A30" s="868"/>
      <c r="B30" s="868"/>
      <c r="C30" s="871" t="s">
        <v>555</v>
      </c>
      <c r="D30" s="872"/>
      <c r="E30" s="658"/>
      <c r="F30" s="663"/>
      <c r="G30" s="703">
        <f t="shared" si="0"/>
        <v>0</v>
      </c>
      <c r="I30" s="660" t="s">
        <v>594</v>
      </c>
      <c r="J30" s="661" t="s">
        <v>597</v>
      </c>
      <c r="K30" s="662" t="s">
        <v>624</v>
      </c>
      <c r="L30" s="645"/>
      <c r="M30" s="645"/>
      <c r="N30" s="645"/>
      <c r="O30" s="645"/>
      <c r="P30" s="645"/>
    </row>
    <row r="31" spans="1:17" ht="15" thickBot="1">
      <c r="A31" s="868"/>
      <c r="B31" s="868"/>
      <c r="C31" s="865" t="s">
        <v>556</v>
      </c>
      <c r="D31" s="866"/>
      <c r="E31" s="658">
        <v>776</v>
      </c>
      <c r="F31" s="663">
        <v>1552</v>
      </c>
      <c r="G31" s="703">
        <f t="shared" si="0"/>
        <v>2328</v>
      </c>
      <c r="I31" s="660" t="s">
        <v>596</v>
      </c>
      <c r="J31" s="661" t="s">
        <v>602</v>
      </c>
      <c r="K31" s="662" t="s">
        <v>625</v>
      </c>
      <c r="L31" s="645"/>
      <c r="M31" s="645"/>
      <c r="N31" s="645"/>
      <c r="O31" s="645"/>
      <c r="P31" s="645"/>
    </row>
    <row r="32" spans="1:17" ht="15" thickBot="1">
      <c r="A32" s="868"/>
      <c r="B32" s="868"/>
      <c r="C32" s="865" t="s">
        <v>557</v>
      </c>
      <c r="D32" s="866"/>
      <c r="E32" s="658">
        <v>480</v>
      </c>
      <c r="F32" s="663">
        <v>960</v>
      </c>
      <c r="G32" s="703">
        <f t="shared" si="0"/>
        <v>1440</v>
      </c>
      <c r="I32" s="660" t="s">
        <v>598</v>
      </c>
      <c r="J32" s="661" t="s">
        <v>600</v>
      </c>
      <c r="K32" s="662" t="s">
        <v>626</v>
      </c>
      <c r="L32" s="645"/>
      <c r="M32" s="645"/>
      <c r="N32" s="645"/>
      <c r="O32" s="645"/>
      <c r="P32" s="645"/>
    </row>
    <row r="33" spans="1:16" ht="15" thickBot="1">
      <c r="A33" s="868"/>
      <c r="B33" s="868"/>
      <c r="C33" s="865" t="s">
        <v>558</v>
      </c>
      <c r="D33" s="866"/>
      <c r="E33" s="658"/>
      <c r="F33" s="663"/>
      <c r="G33" s="703">
        <f t="shared" si="0"/>
        <v>0</v>
      </c>
      <c r="I33" s="660" t="s">
        <v>599</v>
      </c>
      <c r="J33" s="661" t="s">
        <v>604</v>
      </c>
      <c r="K33" s="662" t="s">
        <v>627</v>
      </c>
      <c r="L33" s="679"/>
      <c r="M33" s="679"/>
      <c r="N33" s="680"/>
      <c r="O33" s="680"/>
      <c r="P33" s="680"/>
    </row>
    <row r="34" spans="1:16" ht="15" thickBot="1">
      <c r="A34" s="868"/>
      <c r="B34" s="868"/>
      <c r="C34" s="865" t="s">
        <v>559</v>
      </c>
      <c r="D34" s="866"/>
      <c r="E34" s="658"/>
      <c r="F34" s="663"/>
      <c r="G34" s="703">
        <f t="shared" si="0"/>
        <v>0</v>
      </c>
      <c r="I34" s="660" t="s">
        <v>603</v>
      </c>
      <c r="J34" s="661" t="s">
        <v>605</v>
      </c>
      <c r="K34" s="667" t="s">
        <v>633</v>
      </c>
      <c r="L34" s="639"/>
      <c r="M34" s="639"/>
      <c r="N34" s="639"/>
      <c r="O34" s="639"/>
      <c r="P34" s="639"/>
    </row>
    <row r="35" spans="1:16" ht="15" thickBot="1">
      <c r="A35" s="868"/>
      <c r="B35" s="868"/>
      <c r="C35" s="865" t="s">
        <v>634</v>
      </c>
      <c r="D35" s="866"/>
      <c r="E35" s="681"/>
      <c r="F35" s="682"/>
      <c r="G35" s="703">
        <f t="shared" si="0"/>
        <v>0</v>
      </c>
      <c r="I35" s="665" t="s">
        <v>603</v>
      </c>
      <c r="J35" s="666" t="s">
        <v>636</v>
      </c>
      <c r="K35" s="667" t="s">
        <v>637</v>
      </c>
      <c r="L35" s="641"/>
      <c r="M35" s="641"/>
      <c r="N35" s="641"/>
      <c r="O35" s="641"/>
      <c r="P35" s="641"/>
    </row>
    <row r="36" spans="1:16" ht="15" thickBot="1">
      <c r="A36" s="868"/>
      <c r="B36" s="868"/>
      <c r="C36" s="865" t="s">
        <v>560</v>
      </c>
      <c r="D36" s="866"/>
      <c r="E36" s="681"/>
      <c r="F36" s="682"/>
      <c r="G36" s="703">
        <f t="shared" si="0"/>
        <v>0</v>
      </c>
      <c r="I36" s="665" t="s">
        <v>606</v>
      </c>
      <c r="J36" s="661" t="s">
        <v>607</v>
      </c>
      <c r="K36" s="662" t="s">
        <v>628</v>
      </c>
      <c r="L36" s="639"/>
      <c r="M36" s="639"/>
      <c r="N36" s="639"/>
      <c r="O36" s="639"/>
      <c r="P36" s="639"/>
    </row>
    <row r="37" spans="1:16" ht="16" thickBot="1">
      <c r="A37" s="868"/>
      <c r="B37" s="868"/>
      <c r="C37" s="878" t="s">
        <v>561</v>
      </c>
      <c r="D37" s="879"/>
      <c r="E37" s="681"/>
      <c r="F37" s="651"/>
      <c r="G37" s="703">
        <f t="shared" si="0"/>
        <v>0</v>
      </c>
      <c r="I37" s="665" t="s">
        <v>635</v>
      </c>
      <c r="J37" s="661" t="s">
        <v>608</v>
      </c>
      <c r="K37" s="662" t="s">
        <v>629</v>
      </c>
    </row>
    <row r="38" spans="1:16" ht="21" thickBot="1">
      <c r="A38" s="868"/>
      <c r="B38" s="868"/>
      <c r="C38" s="880" t="s">
        <v>562</v>
      </c>
      <c r="D38" s="881"/>
      <c r="E38" s="699">
        <f>SUM(E11:E37)</f>
        <v>135625</v>
      </c>
      <c r="F38" s="699">
        <f t="shared" ref="F38:G38" si="1">SUM(F11:F37)</f>
        <v>271250</v>
      </c>
      <c r="G38" s="699">
        <f t="shared" si="1"/>
        <v>406875</v>
      </c>
    </row>
    <row r="39" spans="1:16">
      <c r="C39" s="683"/>
      <c r="D39" s="684"/>
    </row>
  </sheetData>
  <sheetProtection password="C7B0" sheet="1" objects="1" scenarios="1"/>
  <mergeCells count="43">
    <mergeCell ref="B2:G2"/>
    <mergeCell ref="F3:F5"/>
    <mergeCell ref="G3:G6"/>
    <mergeCell ref="A4:E4"/>
    <mergeCell ref="E7:E10"/>
    <mergeCell ref="F7:F10"/>
    <mergeCell ref="G7:G10"/>
    <mergeCell ref="A13:A17"/>
    <mergeCell ref="B13:D13"/>
    <mergeCell ref="B14:B17"/>
    <mergeCell ref="C16:D16"/>
    <mergeCell ref="C17:D17"/>
    <mergeCell ref="C36:D36"/>
    <mergeCell ref="C37:D37"/>
    <mergeCell ref="C38:D38"/>
    <mergeCell ref="C28:D28"/>
    <mergeCell ref="C29:D29"/>
    <mergeCell ref="C30:D30"/>
    <mergeCell ref="C31:D31"/>
    <mergeCell ref="C32:D32"/>
    <mergeCell ref="C33:D33"/>
    <mergeCell ref="C35:D35"/>
    <mergeCell ref="I17:I18"/>
    <mergeCell ref="J17:J18"/>
    <mergeCell ref="K17:K18"/>
    <mergeCell ref="I4:K4"/>
    <mergeCell ref="C34:D34"/>
    <mergeCell ref="B19:D19"/>
    <mergeCell ref="A20:B38"/>
    <mergeCell ref="C20:D20"/>
    <mergeCell ref="C21:D21"/>
    <mergeCell ref="C22:D22"/>
    <mergeCell ref="C23:D24"/>
    <mergeCell ref="C25:D25"/>
    <mergeCell ref="C26:D26"/>
    <mergeCell ref="C27:D27"/>
    <mergeCell ref="A11:A12"/>
    <mergeCell ref="B11:D11"/>
    <mergeCell ref="I6:K6"/>
    <mergeCell ref="I7:K7"/>
    <mergeCell ref="I8:I9"/>
    <mergeCell ref="J8:J9"/>
    <mergeCell ref="K8:K9"/>
  </mergeCells>
  <phoneticPr fontId="11" type="noConversion"/>
  <printOptions horizontalCentered="1"/>
  <pageMargins left="0.25" right="0.25" top="0.31" bottom="0.35" header="0.2" footer="0.17"/>
  <pageSetup scale="91" orientation="landscape"/>
  <headerFooter>
    <oddFooter>&amp;R&amp;"Arial,Bold"Schedule D</oddFooter>
  </headerFooter>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E51"/>
  <sheetViews>
    <sheetView showZeros="0" workbookViewId="0">
      <selection activeCell="D17" sqref="D17"/>
    </sheetView>
  </sheetViews>
  <sheetFormatPr baseColWidth="10" defaultColWidth="9.1640625" defaultRowHeight="12" x14ac:dyDescent="0"/>
  <cols>
    <col min="1" max="1" width="21.6640625" style="20" customWidth="1"/>
    <col min="2" max="8" width="16.6640625" style="20" customWidth="1"/>
    <col min="9" max="9" width="2.6640625" style="20" customWidth="1"/>
    <col min="10" max="10" width="18.6640625" style="20" customWidth="1"/>
    <col min="11" max="16384" width="9.1640625" style="20"/>
  </cols>
  <sheetData>
    <row r="1" spans="1:31" ht="22" thickBot="1">
      <c r="A1" s="130" t="s">
        <v>83</v>
      </c>
      <c r="B1" s="131"/>
      <c r="C1" s="131"/>
      <c r="D1" s="131"/>
      <c r="E1" s="131"/>
      <c r="F1" s="131"/>
      <c r="G1" s="131"/>
      <c r="H1" s="131"/>
      <c r="I1" s="131"/>
      <c r="J1" s="132"/>
      <c r="L1" s="429"/>
      <c r="M1" s="429"/>
      <c r="N1" s="429"/>
      <c r="O1" s="429"/>
      <c r="P1" s="429"/>
      <c r="Q1" s="429"/>
      <c r="R1" s="429"/>
      <c r="S1" s="429"/>
      <c r="T1" s="429"/>
      <c r="U1" s="429"/>
      <c r="V1" s="429"/>
      <c r="W1" s="429"/>
      <c r="X1" s="429"/>
      <c r="Y1" s="429"/>
      <c r="Z1" s="429"/>
      <c r="AA1" s="429"/>
      <c r="AB1" s="429"/>
      <c r="AC1" s="429"/>
      <c r="AD1" s="429"/>
      <c r="AE1" s="429"/>
    </row>
    <row r="2" spans="1:31">
      <c r="L2" s="429"/>
      <c r="M2" s="429"/>
      <c r="N2" s="429"/>
      <c r="O2" s="429"/>
      <c r="P2" s="429"/>
      <c r="Q2" s="429"/>
      <c r="R2" s="429"/>
      <c r="S2" s="429"/>
      <c r="T2" s="429"/>
      <c r="U2" s="429"/>
      <c r="V2" s="429"/>
      <c r="W2" s="429"/>
      <c r="X2" s="429"/>
      <c r="Y2" s="429"/>
      <c r="Z2" s="429"/>
      <c r="AA2" s="429"/>
      <c r="AB2" s="429"/>
      <c r="AC2" s="429"/>
      <c r="AD2" s="429"/>
      <c r="AE2" s="429"/>
    </row>
    <row r="3" spans="1:31">
      <c r="A3" s="20" t="s">
        <v>84</v>
      </c>
      <c r="L3" s="429"/>
      <c r="M3" s="429"/>
      <c r="N3" s="429"/>
      <c r="O3" s="429"/>
      <c r="P3" s="429"/>
      <c r="Q3" s="429"/>
      <c r="R3" s="429"/>
      <c r="S3" s="429"/>
      <c r="T3" s="429"/>
      <c r="U3" s="429"/>
      <c r="V3" s="429"/>
      <c r="W3" s="429"/>
      <c r="X3" s="429"/>
      <c r="Y3" s="429"/>
      <c r="Z3" s="429"/>
      <c r="AA3" s="429"/>
      <c r="AB3" s="429"/>
      <c r="AC3" s="429"/>
      <c r="AD3" s="429"/>
      <c r="AE3" s="429"/>
    </row>
    <row r="4" spans="1:31">
      <c r="A4" s="133" t="s">
        <v>331</v>
      </c>
      <c r="L4" s="429"/>
      <c r="M4" s="429"/>
      <c r="N4" s="429"/>
      <c r="O4" s="429"/>
      <c r="P4" s="429"/>
      <c r="Q4" s="429"/>
      <c r="R4" s="429"/>
      <c r="S4" s="429"/>
      <c r="T4" s="429"/>
      <c r="U4" s="429"/>
      <c r="V4" s="429"/>
      <c r="W4" s="429"/>
      <c r="X4" s="429"/>
      <c r="Y4" s="429"/>
      <c r="Z4" s="429"/>
      <c r="AA4" s="429"/>
      <c r="AB4" s="429"/>
      <c r="AC4" s="429"/>
      <c r="AD4" s="429"/>
      <c r="AE4" s="429"/>
    </row>
    <row r="5" spans="1:31">
      <c r="A5" s="20" t="s">
        <v>85</v>
      </c>
      <c r="L5" s="429"/>
      <c r="M5" s="429"/>
      <c r="N5" s="429"/>
      <c r="O5" s="429"/>
      <c r="P5" s="429"/>
      <c r="Q5" s="429"/>
      <c r="R5" s="429"/>
      <c r="S5" s="429"/>
      <c r="T5" s="429"/>
      <c r="U5" s="429"/>
      <c r="V5" s="429"/>
      <c r="W5" s="429"/>
      <c r="X5" s="429"/>
      <c r="Y5" s="429"/>
      <c r="Z5" s="429"/>
      <c r="AA5" s="429"/>
      <c r="AB5" s="429"/>
      <c r="AC5" s="429"/>
      <c r="AD5" s="429"/>
      <c r="AE5" s="429"/>
    </row>
    <row r="6" spans="1:31" ht="20" customHeight="1">
      <c r="A6" s="901" t="str">
        <f>CONCATENATE('Basic Data Input'!B4," (",'Basic Data Input'!B3,") in ",'Basic Data Input'!B5," County, Nebraska")</f>
        <v>__________________________________ (__-____) in ______________________________ County, Nebraska</v>
      </c>
      <c r="B6" s="901"/>
      <c r="C6" s="901"/>
      <c r="D6" s="901"/>
      <c r="E6" s="901"/>
      <c r="F6" s="901"/>
      <c r="G6" s="901"/>
      <c r="H6" s="901"/>
      <c r="I6" s="134"/>
      <c r="J6" s="134"/>
      <c r="L6" s="429"/>
      <c r="M6" s="429"/>
      <c r="N6" s="429"/>
      <c r="O6" s="429"/>
      <c r="P6" s="429"/>
      <c r="Q6" s="429"/>
      <c r="R6" s="429"/>
      <c r="S6" s="429"/>
      <c r="T6" s="429"/>
      <c r="U6" s="429"/>
      <c r="V6" s="429"/>
      <c r="W6" s="429"/>
      <c r="X6" s="429"/>
      <c r="Y6" s="429"/>
      <c r="Z6" s="429"/>
      <c r="AA6" s="429"/>
      <c r="AB6" s="429"/>
      <c r="AC6" s="429"/>
      <c r="AD6" s="429"/>
      <c r="AE6" s="429"/>
    </row>
    <row r="7" spans="1:31">
      <c r="L7" s="429"/>
      <c r="M7" s="429"/>
      <c r="N7" s="429"/>
      <c r="O7" s="429"/>
      <c r="P7" s="429"/>
      <c r="Q7" s="429"/>
      <c r="R7" s="429"/>
      <c r="S7" s="429"/>
      <c r="T7" s="429"/>
      <c r="U7" s="429"/>
      <c r="V7" s="429"/>
      <c r="W7" s="429"/>
      <c r="X7" s="429"/>
      <c r="Y7" s="429"/>
      <c r="Z7" s="429"/>
      <c r="AA7" s="429"/>
      <c r="AB7" s="429"/>
      <c r="AC7" s="429"/>
      <c r="AD7" s="429"/>
      <c r="AE7" s="429"/>
    </row>
    <row r="8" spans="1:31">
      <c r="A8" s="902" t="str">
        <f>CONCATENATE("PUBLIC NOTICE is hereby given, in compliance with the provisions of State Statute Sections 13-501 to 13-513, that the governing body will meet on the ",'Basic Data Input'!B9," day of ",'Basic Data Input'!B10,", ",'Basic Data Input'!B11," at ",'Basic Data Input'!B12," o'clock, ",'Basic Data Input'!B13,", at ",'Basic Data Input'!B14," for the purpose of hearing support, opposition, criticism, suggestions or observations of taxpayers relating to the following proposed budget and to consider amendments relative thereto.  The budget detail is available at the office of the"," Clerk/Secretary during regular business hours.")</f>
        <v>PUBLIC NOTICE is hereby given, in compliance with the provisions of State Statute Sections 13-501 to 13-513, that the governing body will meet on the ________ day of ________________, 2014 at ________ o'clock, ________, at _______________ _______________ for the purpose of hearing support, opposition, criticism, suggestions or observations of taxpayers relating to the following proposed budget and to consider amendments relative thereto.  The budget detail is available at the office of the Clerk/Secretary during regular business hours.</v>
      </c>
      <c r="B8" s="902"/>
      <c r="C8" s="902"/>
      <c r="D8" s="902"/>
      <c r="E8" s="902"/>
      <c r="F8" s="902"/>
      <c r="G8" s="902"/>
      <c r="H8" s="902"/>
      <c r="L8" s="429"/>
      <c r="M8" s="429"/>
      <c r="N8" s="429"/>
      <c r="O8" s="429"/>
      <c r="P8" s="429"/>
      <c r="Q8" s="429"/>
      <c r="R8" s="429"/>
      <c r="S8" s="429"/>
      <c r="T8" s="429"/>
      <c r="U8" s="429"/>
      <c r="V8" s="429"/>
      <c r="W8" s="429"/>
      <c r="X8" s="429"/>
      <c r="Y8" s="429"/>
      <c r="Z8" s="429"/>
      <c r="AA8" s="429"/>
      <c r="AB8" s="429"/>
      <c r="AC8" s="429"/>
      <c r="AD8" s="429"/>
      <c r="AE8" s="429"/>
    </row>
    <row r="9" spans="1:31">
      <c r="A9" s="902"/>
      <c r="B9" s="902"/>
      <c r="C9" s="902"/>
      <c r="D9" s="902"/>
      <c r="E9" s="902"/>
      <c r="F9" s="902"/>
      <c r="G9" s="902"/>
      <c r="H9" s="902"/>
      <c r="L9" s="429"/>
      <c r="M9" s="429"/>
      <c r="N9" s="429"/>
      <c r="O9" s="429"/>
      <c r="P9" s="429"/>
      <c r="Q9" s="429"/>
      <c r="R9" s="429"/>
      <c r="S9" s="429"/>
      <c r="T9" s="429"/>
      <c r="U9" s="429"/>
      <c r="V9" s="429"/>
      <c r="W9" s="429"/>
      <c r="X9" s="429"/>
      <c r="Y9" s="429"/>
      <c r="Z9" s="429"/>
      <c r="AA9" s="429"/>
      <c r="AB9" s="429"/>
      <c r="AC9" s="429"/>
      <c r="AD9" s="429"/>
      <c r="AE9" s="429"/>
    </row>
    <row r="10" spans="1:31">
      <c r="A10" s="902"/>
      <c r="B10" s="902"/>
      <c r="C10" s="902"/>
      <c r="D10" s="902"/>
      <c r="E10" s="902"/>
      <c r="F10" s="902"/>
      <c r="G10" s="902"/>
      <c r="H10" s="902"/>
      <c r="L10" s="429"/>
      <c r="M10" s="429"/>
      <c r="N10" s="429"/>
      <c r="O10" s="429"/>
      <c r="P10" s="429"/>
      <c r="Q10" s="429"/>
      <c r="R10" s="429"/>
      <c r="S10" s="429"/>
      <c r="T10" s="429"/>
      <c r="U10" s="429"/>
      <c r="V10" s="429"/>
      <c r="W10" s="429"/>
      <c r="X10" s="429"/>
      <c r="Y10" s="429"/>
      <c r="Z10" s="429"/>
      <c r="AA10" s="429"/>
      <c r="AB10" s="429"/>
      <c r="AC10" s="429"/>
      <c r="AD10" s="429"/>
      <c r="AE10" s="429"/>
    </row>
    <row r="11" spans="1:31">
      <c r="A11" s="902"/>
      <c r="B11" s="902"/>
      <c r="C11" s="902"/>
      <c r="D11" s="902"/>
      <c r="E11" s="902"/>
      <c r="F11" s="902"/>
      <c r="G11" s="902"/>
      <c r="H11" s="902"/>
      <c r="L11" s="429"/>
      <c r="M11" s="429"/>
      <c r="N11" s="429"/>
      <c r="O11" s="429"/>
      <c r="P11" s="429"/>
      <c r="Q11" s="429"/>
      <c r="R11" s="429"/>
      <c r="S11" s="429"/>
      <c r="T11" s="429"/>
      <c r="U11" s="429"/>
      <c r="V11" s="429"/>
      <c r="W11" s="429"/>
      <c r="X11" s="429"/>
      <c r="Y11" s="429"/>
      <c r="Z11" s="429"/>
      <c r="AA11" s="429"/>
      <c r="AB11" s="429"/>
      <c r="AC11" s="429"/>
      <c r="AD11" s="429"/>
      <c r="AE11" s="429"/>
    </row>
    <row r="12" spans="1:31">
      <c r="D12" s="135"/>
      <c r="E12" s="135"/>
      <c r="F12" s="909"/>
      <c r="G12" s="909"/>
      <c r="H12" s="909"/>
      <c r="J12" s="20" t="s">
        <v>86</v>
      </c>
      <c r="L12" s="429"/>
      <c r="M12" s="429"/>
      <c r="N12" s="429"/>
      <c r="O12" s="429"/>
      <c r="P12" s="429"/>
      <c r="Q12" s="429"/>
      <c r="R12" s="429"/>
      <c r="S12" s="429"/>
      <c r="T12" s="429"/>
      <c r="U12" s="429"/>
      <c r="V12" s="429"/>
      <c r="W12" s="429"/>
      <c r="X12" s="429"/>
      <c r="Y12" s="429"/>
      <c r="Z12" s="429"/>
      <c r="AA12" s="429"/>
      <c r="AB12" s="429"/>
      <c r="AC12" s="429"/>
      <c r="AD12" s="429"/>
      <c r="AE12" s="429"/>
    </row>
    <row r="13" spans="1:31">
      <c r="L13" s="429"/>
      <c r="M13" s="429"/>
      <c r="N13" s="429"/>
      <c r="O13" s="429"/>
      <c r="P13" s="429"/>
      <c r="Q13" s="429"/>
      <c r="R13" s="429"/>
      <c r="S13" s="429"/>
      <c r="T13" s="429"/>
      <c r="U13" s="429"/>
      <c r="V13" s="429"/>
      <c r="W13" s="429"/>
      <c r="X13" s="429"/>
      <c r="Y13" s="429"/>
      <c r="Z13" s="429"/>
      <c r="AA13" s="429"/>
      <c r="AB13" s="429"/>
      <c r="AC13" s="429"/>
      <c r="AD13" s="429"/>
      <c r="AE13" s="429"/>
    </row>
    <row r="14" spans="1:31">
      <c r="L14" s="429"/>
      <c r="M14" s="429"/>
      <c r="N14" s="429"/>
      <c r="O14" s="429"/>
      <c r="P14" s="429"/>
      <c r="Q14" s="429"/>
      <c r="R14" s="429"/>
      <c r="S14" s="429"/>
      <c r="T14" s="429"/>
      <c r="U14" s="429"/>
      <c r="V14" s="429"/>
      <c r="W14" s="429"/>
      <c r="X14" s="429"/>
      <c r="Y14" s="429"/>
      <c r="Z14" s="429"/>
      <c r="AA14" s="429"/>
      <c r="AB14" s="429"/>
      <c r="AC14" s="429"/>
      <c r="AD14" s="429"/>
      <c r="AE14" s="429"/>
    </row>
    <row r="15" spans="1:31" ht="36">
      <c r="A15" s="136"/>
      <c r="B15" s="137" t="s">
        <v>87</v>
      </c>
      <c r="C15" s="137" t="s">
        <v>88</v>
      </c>
      <c r="D15" s="137" t="s">
        <v>89</v>
      </c>
      <c r="E15" s="136"/>
      <c r="F15" s="907" t="s">
        <v>340</v>
      </c>
      <c r="G15" s="136"/>
      <c r="H15" s="138" t="s">
        <v>90</v>
      </c>
      <c r="L15" s="429"/>
      <c r="M15" s="429"/>
      <c r="N15" s="429"/>
      <c r="O15" s="429"/>
      <c r="P15" s="429"/>
      <c r="Q15" s="429"/>
      <c r="R15" s="429"/>
      <c r="S15" s="429"/>
      <c r="T15" s="429"/>
      <c r="U15" s="429"/>
      <c r="V15" s="429"/>
      <c r="W15" s="429"/>
      <c r="X15" s="429"/>
      <c r="Y15" s="429"/>
      <c r="Z15" s="429"/>
      <c r="AA15" s="429"/>
      <c r="AB15" s="429"/>
      <c r="AC15" s="429"/>
      <c r="AD15" s="429"/>
      <c r="AE15" s="429"/>
    </row>
    <row r="16" spans="1:31" ht="53" customHeight="1">
      <c r="A16" s="139" t="s">
        <v>91</v>
      </c>
      <c r="B16" s="392" t="s">
        <v>512</v>
      </c>
      <c r="C16" s="392" t="s">
        <v>513</v>
      </c>
      <c r="D16" s="392" t="s">
        <v>514</v>
      </c>
      <c r="E16" s="408" t="s">
        <v>339</v>
      </c>
      <c r="F16" s="908"/>
      <c r="G16" s="139" t="s">
        <v>341</v>
      </c>
      <c r="H16" s="139" t="s">
        <v>342</v>
      </c>
      <c r="J16" s="903" t="s">
        <v>324</v>
      </c>
      <c r="L16" s="429"/>
      <c r="M16" s="429"/>
      <c r="N16" s="429"/>
      <c r="O16" s="429"/>
      <c r="P16" s="429"/>
      <c r="Q16" s="429"/>
      <c r="R16" s="429"/>
      <c r="S16" s="429"/>
      <c r="T16" s="429"/>
      <c r="U16" s="429"/>
      <c r="V16" s="429"/>
      <c r="W16" s="429"/>
      <c r="X16" s="429"/>
      <c r="Y16" s="429"/>
      <c r="Z16" s="429"/>
      <c r="AA16" s="429"/>
      <c r="AB16" s="429"/>
      <c r="AC16" s="429"/>
      <c r="AD16" s="429"/>
      <c r="AE16" s="429"/>
    </row>
    <row r="17" spans="1:31" ht="18" customHeight="1">
      <c r="A17" s="141" t="s">
        <v>2</v>
      </c>
      <c r="B17" s="142">
        <f>'2012-2013 Actual - Page 4'!H6</f>
        <v>0</v>
      </c>
      <c r="C17" s="142">
        <f>'2013-2014 Actual-Est - Page 3'!H6</f>
        <v>0</v>
      </c>
      <c r="D17" s="142">
        <f>'2014-2015 Budgeted - Page 2'!H6</f>
        <v>0</v>
      </c>
      <c r="E17" s="142">
        <f>'2014-2015 Budgeted - Page 2'!I6</f>
        <v>0</v>
      </c>
      <c r="F17" s="142">
        <f>'2014-2015 Budgeted - Page 2'!C6</f>
        <v>0</v>
      </c>
      <c r="G17" s="142">
        <f>SUM('2014-2015 Budgeted - Page 2'!F23:F24)</f>
        <v>0</v>
      </c>
      <c r="H17" s="142">
        <f>'2014-2015 Budgeted - Page 2'!F25</f>
        <v>0</v>
      </c>
      <c r="J17" s="903"/>
      <c r="L17" s="429"/>
      <c r="M17" s="429"/>
      <c r="N17" s="429"/>
      <c r="O17" s="429"/>
      <c r="P17" s="429"/>
      <c r="Q17" s="429"/>
      <c r="R17" s="429"/>
      <c r="S17" s="429"/>
      <c r="T17" s="429"/>
      <c r="U17" s="429"/>
      <c r="V17" s="429"/>
      <c r="W17" s="429"/>
      <c r="X17" s="429"/>
      <c r="Y17" s="429"/>
      <c r="Z17" s="429"/>
      <c r="AA17" s="429"/>
      <c r="AB17" s="429"/>
      <c r="AC17" s="429"/>
      <c r="AD17" s="429"/>
      <c r="AE17" s="429"/>
    </row>
    <row r="18" spans="1:31" ht="18" customHeight="1">
      <c r="A18" s="141" t="s">
        <v>11</v>
      </c>
      <c r="B18" s="142">
        <f>'2012-2013 Actual - Page 4'!H7</f>
        <v>0</v>
      </c>
      <c r="C18" s="142">
        <f>'2013-2014 Actual-Est - Page 3'!H7</f>
        <v>0</v>
      </c>
      <c r="D18" s="142">
        <f>'2014-2015 Budgeted - Page 2'!H7</f>
        <v>0</v>
      </c>
      <c r="E18" s="143"/>
      <c r="F18" s="142">
        <f>'2014-2015 Budgeted - Page 2'!C7</f>
        <v>0</v>
      </c>
      <c r="G18" s="143"/>
      <c r="H18" s="143"/>
      <c r="J18" s="903"/>
      <c r="L18" s="429"/>
      <c r="M18" s="429"/>
      <c r="N18" s="429"/>
      <c r="O18" s="429"/>
      <c r="P18" s="429"/>
      <c r="Q18" s="429"/>
      <c r="R18" s="429"/>
      <c r="S18" s="429"/>
      <c r="T18" s="429"/>
      <c r="U18" s="429"/>
      <c r="V18" s="429"/>
      <c r="W18" s="429"/>
      <c r="X18" s="429"/>
      <c r="Y18" s="429"/>
      <c r="Z18" s="429"/>
      <c r="AA18" s="429"/>
      <c r="AB18" s="429"/>
      <c r="AC18" s="429"/>
      <c r="AD18" s="429"/>
      <c r="AE18" s="429"/>
    </row>
    <row r="19" spans="1:31" ht="18" customHeight="1" thickBot="1">
      <c r="A19" s="141" t="s">
        <v>12</v>
      </c>
      <c r="B19" s="142">
        <f>'2012-2013 Actual - Page 4'!H8</f>
        <v>0</v>
      </c>
      <c r="C19" s="142">
        <f>'2013-2014 Actual-Est - Page 3'!H8</f>
        <v>0</v>
      </c>
      <c r="D19" s="142">
        <f>'2014-2015 Budgeted - Page 2'!H8</f>
        <v>0</v>
      </c>
      <c r="E19" s="142">
        <f>'2014-2015 Budgeted - Page 2'!I8</f>
        <v>0</v>
      </c>
      <c r="F19" s="142">
        <f>'2014-2015 Budgeted - Page 2'!C8</f>
        <v>0</v>
      </c>
      <c r="G19" s="143"/>
      <c r="H19" s="143"/>
      <c r="J19" s="904"/>
      <c r="L19" s="429"/>
      <c r="M19" s="429"/>
      <c r="N19" s="429"/>
      <c r="O19" s="429"/>
      <c r="P19" s="429"/>
      <c r="Q19" s="429"/>
      <c r="R19" s="429"/>
      <c r="S19" s="429"/>
      <c r="T19" s="429"/>
      <c r="U19" s="429"/>
      <c r="V19" s="429"/>
      <c r="W19" s="429"/>
      <c r="X19" s="429"/>
      <c r="Y19" s="429"/>
      <c r="Z19" s="429"/>
      <c r="AA19" s="429"/>
      <c r="AB19" s="429"/>
      <c r="AC19" s="429"/>
      <c r="AD19" s="429"/>
      <c r="AE19" s="429"/>
    </row>
    <row r="20" spans="1:31" ht="18" customHeight="1" thickBot="1">
      <c r="A20" s="141" t="s">
        <v>13</v>
      </c>
      <c r="B20" s="142">
        <f>'2012-2013 Actual - Page 4'!H9</f>
        <v>0</v>
      </c>
      <c r="C20" s="142">
        <f>'2013-2014 Actual-Est - Page 3'!H9</f>
        <v>0</v>
      </c>
      <c r="D20" s="142">
        <f>'2014-2015 Budgeted - Page 2'!H9</f>
        <v>0</v>
      </c>
      <c r="E20" s="143"/>
      <c r="F20" s="142">
        <f>'2014-2015 Budgeted - Page 2'!C9</f>
        <v>0</v>
      </c>
      <c r="G20" s="143"/>
      <c r="H20" s="143"/>
      <c r="J20" s="144">
        <f>SUM('Cover - Page 1'!E22:F22)</f>
        <v>0</v>
      </c>
      <c r="L20" s="429"/>
      <c r="M20" s="429"/>
      <c r="N20" s="429"/>
      <c r="O20" s="429"/>
      <c r="P20" s="429"/>
      <c r="Q20" s="429"/>
      <c r="R20" s="429"/>
      <c r="S20" s="429"/>
      <c r="T20" s="429"/>
      <c r="U20" s="429"/>
      <c r="V20" s="429"/>
      <c r="W20" s="429"/>
      <c r="X20" s="429"/>
      <c r="Y20" s="429"/>
      <c r="Z20" s="429"/>
      <c r="AA20" s="429"/>
      <c r="AB20" s="429"/>
      <c r="AC20" s="429"/>
      <c r="AD20" s="429"/>
      <c r="AE20" s="429"/>
    </row>
    <row r="21" spans="1:31" ht="18" customHeight="1">
      <c r="A21" s="141" t="s">
        <v>14</v>
      </c>
      <c r="B21" s="142">
        <f>'2012-2013 Actual - Page 4'!H10</f>
        <v>0</v>
      </c>
      <c r="C21" s="142">
        <f>'2013-2014 Actual-Est - Page 3'!H10</f>
        <v>0</v>
      </c>
      <c r="D21" s="142">
        <f>'2014-2015 Budgeted - Page 2'!H10</f>
        <v>0</v>
      </c>
      <c r="E21" s="142">
        <f>'2014-2015 Budgeted - Page 2'!I10</f>
        <v>0</v>
      </c>
      <c r="F21" s="142">
        <f>'2014-2015 Budgeted - Page 2'!C10</f>
        <v>0</v>
      </c>
      <c r="G21" s="143"/>
      <c r="H21" s="143"/>
      <c r="L21" s="429"/>
      <c r="M21" s="429"/>
      <c r="N21" s="429"/>
      <c r="O21" s="429"/>
      <c r="P21" s="429"/>
      <c r="Q21" s="429"/>
      <c r="R21" s="429"/>
      <c r="S21" s="429"/>
      <c r="T21" s="429"/>
      <c r="U21" s="429"/>
      <c r="V21" s="429"/>
      <c r="W21" s="429"/>
      <c r="X21" s="429"/>
      <c r="Y21" s="429"/>
      <c r="Z21" s="429"/>
      <c r="AA21" s="429"/>
      <c r="AB21" s="429"/>
      <c r="AC21" s="429"/>
      <c r="AD21" s="429"/>
      <c r="AE21" s="429"/>
    </row>
    <row r="22" spans="1:31" ht="18" customHeight="1">
      <c r="A22" s="141" t="s">
        <v>15</v>
      </c>
      <c r="B22" s="142">
        <f>'2012-2013 Actual - Page 4'!H11</f>
        <v>0</v>
      </c>
      <c r="C22" s="142">
        <f>'2013-2014 Actual-Est - Page 3'!H11</f>
        <v>0</v>
      </c>
      <c r="D22" s="142">
        <f>'2014-2015 Budgeted - Page 2'!H11</f>
        <v>0</v>
      </c>
      <c r="E22" s="142">
        <f>'2014-2015 Budgeted - Page 2'!I11</f>
        <v>0</v>
      </c>
      <c r="F22" s="142">
        <f>'2014-2015 Budgeted - Page 2'!C11</f>
        <v>0</v>
      </c>
      <c r="G22" s="143"/>
      <c r="H22" s="143"/>
      <c r="J22" s="140"/>
      <c r="L22" s="429"/>
      <c r="M22" s="429"/>
      <c r="N22" s="429"/>
      <c r="O22" s="429"/>
      <c r="P22" s="429"/>
      <c r="Q22" s="429"/>
      <c r="R22" s="429"/>
      <c r="S22" s="429"/>
      <c r="T22" s="429"/>
      <c r="U22" s="429"/>
      <c r="V22" s="429"/>
      <c r="W22" s="429"/>
      <c r="X22" s="429"/>
      <c r="Y22" s="429"/>
      <c r="Z22" s="429"/>
      <c r="AA22" s="429"/>
      <c r="AB22" s="429"/>
      <c r="AC22" s="429"/>
      <c r="AD22" s="429"/>
      <c r="AE22" s="429"/>
    </row>
    <row r="23" spans="1:31" ht="18" customHeight="1">
      <c r="A23" s="141" t="s">
        <v>3</v>
      </c>
      <c r="B23" s="142">
        <f>'2012-2013 Actual - Page 4'!H12</f>
        <v>0</v>
      </c>
      <c r="C23" s="142">
        <f>'2013-2014 Actual-Est - Page 3'!H12</f>
        <v>0</v>
      </c>
      <c r="D23" s="142">
        <f>'2014-2015 Budgeted - Page 2'!H12</f>
        <v>0</v>
      </c>
      <c r="E23" s="142">
        <f>'2014-2015 Budgeted - Page 2'!I12</f>
        <v>0</v>
      </c>
      <c r="F23" s="142">
        <f>'2014-2015 Budgeted - Page 2'!C12</f>
        <v>0</v>
      </c>
      <c r="G23" s="142">
        <f>SUM('2014-2015 Budgeted - Page 2'!G23:G24)</f>
        <v>0</v>
      </c>
      <c r="H23" s="142">
        <f>'2014-2015 Budgeted - Page 2'!G25</f>
        <v>0</v>
      </c>
      <c r="J23" s="905" t="s">
        <v>325</v>
      </c>
      <c r="L23" s="429"/>
      <c r="M23" s="429"/>
      <c r="N23" s="429"/>
      <c r="O23" s="429"/>
      <c r="P23" s="429"/>
      <c r="Q23" s="429"/>
      <c r="R23" s="429"/>
      <c r="S23" s="429"/>
      <c r="T23" s="429"/>
      <c r="U23" s="429"/>
      <c r="V23" s="429"/>
      <c r="W23" s="429"/>
      <c r="X23" s="429"/>
      <c r="Y23" s="429"/>
      <c r="Z23" s="429"/>
      <c r="AA23" s="429"/>
      <c r="AB23" s="429"/>
      <c r="AC23" s="429"/>
      <c r="AD23" s="429"/>
      <c r="AE23" s="429"/>
    </row>
    <row r="24" spans="1:31" ht="18" customHeight="1">
      <c r="A24" s="141" t="s">
        <v>4</v>
      </c>
      <c r="B24" s="142">
        <f>'2012-2013 Actual - Page 4'!H13</f>
        <v>0</v>
      </c>
      <c r="C24" s="142">
        <f>'2013-2014 Actual-Est - Page 3'!H13</f>
        <v>0</v>
      </c>
      <c r="D24" s="142">
        <f>'2014-2015 Budgeted - Page 2'!H13</f>
        <v>0</v>
      </c>
      <c r="E24" s="143"/>
      <c r="F24" s="142">
        <f>'2014-2015 Budgeted - Page 2'!C13</f>
        <v>0</v>
      </c>
      <c r="G24" s="142">
        <f>SUM('2014-2015 Budgeted - Page 2'!H23:H24)</f>
        <v>0</v>
      </c>
      <c r="H24" s="142">
        <f>'2014-2015 Budgeted - Page 2'!H25</f>
        <v>0</v>
      </c>
      <c r="J24" s="905"/>
      <c r="L24" s="429"/>
      <c r="M24" s="429"/>
      <c r="N24" s="429"/>
      <c r="O24" s="429"/>
      <c r="P24" s="429"/>
      <c r="Q24" s="429"/>
      <c r="R24" s="429"/>
      <c r="S24" s="429"/>
      <c r="T24" s="429"/>
      <c r="U24" s="429"/>
      <c r="V24" s="429"/>
      <c r="W24" s="429"/>
      <c r="X24" s="429"/>
      <c r="Y24" s="429"/>
      <c r="Z24" s="429"/>
      <c r="AA24" s="429"/>
      <c r="AB24" s="429"/>
      <c r="AC24" s="429"/>
      <c r="AD24" s="429"/>
      <c r="AE24" s="429"/>
    </row>
    <row r="25" spans="1:31" ht="35" customHeight="1" thickBot="1">
      <c r="A25" s="328" t="s">
        <v>364</v>
      </c>
      <c r="B25" s="142">
        <f>'2012-2013 Actual - Page 4'!H14</f>
        <v>0</v>
      </c>
      <c r="C25" s="142">
        <f>'2013-2014 Actual-Est - Page 3'!H14</f>
        <v>0</v>
      </c>
      <c r="D25" s="142">
        <f>'2014-2015 Budgeted - Page 2'!H14</f>
        <v>0</v>
      </c>
      <c r="E25" s="142">
        <f>'2014-2015 Budgeted - Page 2'!I14</f>
        <v>0</v>
      </c>
      <c r="F25" s="142">
        <f>'2014-2015 Budgeted - Page 2'!C14</f>
        <v>0</v>
      </c>
      <c r="G25" s="142">
        <f>SUM('2014-2015 Budgeted - Page 2'!I23:I24)</f>
        <v>0</v>
      </c>
      <c r="H25" s="142">
        <f>'2014-2015 Budgeted - Page 2'!I25</f>
        <v>0</v>
      </c>
      <c r="J25" s="906"/>
      <c r="L25" s="429"/>
      <c r="M25" s="429"/>
      <c r="N25" s="429"/>
      <c r="O25" s="429"/>
      <c r="P25" s="429"/>
      <c r="Q25" s="429"/>
      <c r="R25" s="429"/>
      <c r="S25" s="429"/>
      <c r="T25" s="429"/>
      <c r="U25" s="429"/>
      <c r="V25" s="429"/>
      <c r="W25" s="429"/>
      <c r="X25" s="429"/>
      <c r="Y25" s="429"/>
      <c r="Z25" s="429"/>
      <c r="AA25" s="429"/>
      <c r="AB25" s="429"/>
      <c r="AC25" s="429"/>
      <c r="AD25" s="429"/>
      <c r="AE25" s="429"/>
    </row>
    <row r="26" spans="1:31" ht="18" customHeight="1" thickBot="1">
      <c r="A26" s="141" t="s">
        <v>16</v>
      </c>
      <c r="B26" s="142">
        <f>'2012-2013 Actual - Page 4'!H15</f>
        <v>0</v>
      </c>
      <c r="C26" s="142">
        <f>'2013-2014 Actual-Est - Page 3'!H15</f>
        <v>0</v>
      </c>
      <c r="D26" s="142">
        <f>'2014-2015 Budgeted - Page 2'!H15</f>
        <v>0</v>
      </c>
      <c r="E26" s="142">
        <f>'2014-2015 Budgeted - Page 2'!I15</f>
        <v>0</v>
      </c>
      <c r="F26" s="142">
        <f>'2014-2015 Budgeted - Page 2'!C15</f>
        <v>0</v>
      </c>
      <c r="G26" s="143"/>
      <c r="H26" s="143"/>
      <c r="J26" s="144">
        <f>'Cover - Page 1'!H22</f>
        <v>0</v>
      </c>
      <c r="L26" s="429"/>
      <c r="M26" s="429"/>
      <c r="N26" s="429"/>
      <c r="O26" s="429"/>
      <c r="P26" s="429"/>
      <c r="Q26" s="429"/>
      <c r="R26" s="429"/>
      <c r="S26" s="429"/>
      <c r="T26" s="429"/>
      <c r="U26" s="429"/>
      <c r="V26" s="429"/>
      <c r="W26" s="429"/>
      <c r="X26" s="429"/>
      <c r="Y26" s="429"/>
      <c r="Z26" s="429"/>
      <c r="AA26" s="429"/>
      <c r="AB26" s="429"/>
      <c r="AC26" s="429"/>
      <c r="AD26" s="429"/>
      <c r="AE26" s="429"/>
    </row>
    <row r="27" spans="1:31" ht="18" customHeight="1">
      <c r="A27" s="141" t="s">
        <v>363</v>
      </c>
      <c r="B27" s="142">
        <f>'2012-2013 Actual - Page 4'!H16</f>
        <v>0</v>
      </c>
      <c r="C27" s="142">
        <f>'2013-2014 Actual-Est - Page 3'!H16</f>
        <v>0</v>
      </c>
      <c r="D27" s="142">
        <f>'2014-2015 Budgeted - Page 2'!H16</f>
        <v>0</v>
      </c>
      <c r="E27" s="142">
        <f>'2014-2015 Budgeted - Page 2'!I16</f>
        <v>0</v>
      </c>
      <c r="F27" s="142">
        <f>'2014-2015 Budgeted - Page 2'!C16</f>
        <v>0</v>
      </c>
      <c r="G27" s="143"/>
      <c r="H27" s="143"/>
      <c r="L27" s="429"/>
      <c r="M27" s="429"/>
      <c r="N27" s="429"/>
      <c r="O27" s="429"/>
      <c r="P27" s="429"/>
      <c r="Q27" s="429"/>
      <c r="R27" s="429"/>
      <c r="S27" s="429"/>
      <c r="T27" s="429"/>
      <c r="U27" s="429"/>
      <c r="V27" s="429"/>
      <c r="W27" s="429"/>
      <c r="X27" s="429"/>
      <c r="Y27" s="429"/>
      <c r="Z27" s="429"/>
      <c r="AA27" s="429"/>
      <c r="AB27" s="429"/>
      <c r="AC27" s="429"/>
      <c r="AD27" s="429"/>
      <c r="AE27" s="429"/>
    </row>
    <row r="28" spans="1:31" ht="18" customHeight="1">
      <c r="A28" s="322">
        <f>'2014-2015 Budgeted - Page 2'!A17</f>
        <v>0</v>
      </c>
      <c r="B28" s="142">
        <f>'2012-2013 Actual - Page 4'!H17</f>
        <v>0</v>
      </c>
      <c r="C28" s="142">
        <f>'2013-2014 Actual-Est - Page 3'!H17</f>
        <v>0</v>
      </c>
      <c r="D28" s="142">
        <f>'2014-2015 Budgeted - Page 2'!H17</f>
        <v>0</v>
      </c>
      <c r="E28" s="142">
        <f>'2014-2015 Budgeted - Page 2'!I17</f>
        <v>0</v>
      </c>
      <c r="F28" s="142">
        <f>'2014-2015 Budgeted - Page 2'!C17</f>
        <v>0</v>
      </c>
      <c r="G28" s="143"/>
      <c r="H28" s="143"/>
      <c r="J28" s="246"/>
      <c r="L28" s="429"/>
      <c r="M28" s="429"/>
      <c r="N28" s="429"/>
      <c r="O28" s="429"/>
      <c r="P28" s="429"/>
      <c r="Q28" s="429"/>
      <c r="R28" s="429"/>
      <c r="S28" s="429"/>
      <c r="T28" s="429"/>
      <c r="U28" s="429"/>
      <c r="V28" s="429"/>
      <c r="W28" s="429"/>
      <c r="X28" s="429"/>
      <c r="Y28" s="429"/>
      <c r="Z28" s="429"/>
      <c r="AA28" s="429"/>
      <c r="AB28" s="429"/>
      <c r="AC28" s="429"/>
      <c r="AD28" s="429"/>
      <c r="AE28" s="429"/>
    </row>
    <row r="29" spans="1:31" ht="18" customHeight="1" thickBot="1">
      <c r="A29" s="145" t="s">
        <v>92</v>
      </c>
      <c r="B29" s="142">
        <f t="shared" ref="B29:H29" si="0">SUM(B17:B28)</f>
        <v>0</v>
      </c>
      <c r="C29" s="142">
        <f t="shared" si="0"/>
        <v>0</v>
      </c>
      <c r="D29" s="142">
        <f t="shared" si="0"/>
        <v>0</v>
      </c>
      <c r="E29" s="142">
        <f t="shared" si="0"/>
        <v>0</v>
      </c>
      <c r="F29" s="142">
        <f t="shared" si="0"/>
        <v>0</v>
      </c>
      <c r="G29" s="142">
        <f t="shared" si="0"/>
        <v>0</v>
      </c>
      <c r="H29" s="146">
        <f t="shared" si="0"/>
        <v>0</v>
      </c>
      <c r="J29" s="337"/>
      <c r="L29" s="429"/>
      <c r="M29" s="429"/>
      <c r="N29" s="429"/>
      <c r="O29" s="429"/>
      <c r="P29" s="429"/>
      <c r="Q29" s="429"/>
      <c r="R29" s="429"/>
      <c r="S29" s="429"/>
      <c r="T29" s="429"/>
      <c r="U29" s="429"/>
      <c r="V29" s="429"/>
      <c r="W29" s="429"/>
      <c r="X29" s="429"/>
      <c r="Y29" s="429"/>
      <c r="Z29" s="429"/>
      <c r="AA29" s="429"/>
      <c r="AB29" s="429"/>
      <c r="AC29" s="429"/>
      <c r="AD29" s="429"/>
      <c r="AE29" s="429"/>
    </row>
    <row r="30" spans="1:31" ht="13" thickTop="1">
      <c r="J30" s="135"/>
      <c r="L30" s="429"/>
      <c r="M30" s="429"/>
      <c r="N30" s="429"/>
      <c r="O30" s="429"/>
      <c r="P30" s="429"/>
      <c r="Q30" s="429"/>
      <c r="R30" s="429"/>
      <c r="S30" s="429"/>
      <c r="T30" s="429"/>
      <c r="U30" s="429"/>
      <c r="V30" s="429"/>
      <c r="W30" s="429"/>
      <c r="X30" s="429"/>
      <c r="Y30" s="429"/>
      <c r="Z30" s="429"/>
      <c r="AA30" s="429"/>
      <c r="AB30" s="429"/>
      <c r="AC30" s="429"/>
      <c r="AD30" s="429"/>
      <c r="AE30" s="429"/>
    </row>
    <row r="31" spans="1:31" ht="18" customHeight="1">
      <c r="F31" s="147"/>
      <c r="G31" s="147"/>
      <c r="H31" s="135"/>
      <c r="L31" s="429"/>
      <c r="M31" s="429"/>
      <c r="N31" s="429"/>
      <c r="O31" s="429"/>
      <c r="P31" s="429"/>
      <c r="Q31" s="429"/>
      <c r="R31" s="429"/>
      <c r="S31" s="429"/>
      <c r="T31" s="429"/>
      <c r="U31" s="429"/>
      <c r="V31" s="429"/>
      <c r="W31" s="429"/>
      <c r="X31" s="429"/>
      <c r="Y31" s="429"/>
      <c r="Z31" s="429"/>
      <c r="AA31" s="429"/>
      <c r="AB31" s="429"/>
      <c r="AC31" s="429"/>
      <c r="AD31" s="429"/>
      <c r="AE31" s="429"/>
    </row>
    <row r="32" spans="1:31">
      <c r="L32" s="429"/>
      <c r="M32" s="429"/>
      <c r="N32" s="429"/>
      <c r="O32" s="429"/>
      <c r="P32" s="429"/>
      <c r="Q32" s="429"/>
      <c r="R32" s="429"/>
      <c r="S32" s="429"/>
      <c r="T32" s="429"/>
      <c r="U32" s="429"/>
      <c r="V32" s="429"/>
      <c r="W32" s="429"/>
      <c r="X32" s="429"/>
      <c r="Y32" s="429"/>
      <c r="Z32" s="429"/>
      <c r="AA32" s="429"/>
      <c r="AB32" s="429"/>
      <c r="AC32" s="429"/>
      <c r="AD32" s="429"/>
      <c r="AE32" s="429"/>
    </row>
    <row r="33" spans="1:31">
      <c r="A33" s="148"/>
      <c r="B33" s="134"/>
      <c r="C33" s="134"/>
      <c r="D33" s="134"/>
      <c r="E33" s="134"/>
      <c r="F33" s="134"/>
      <c r="G33" s="134"/>
      <c r="H33" s="134"/>
      <c r="I33" s="134"/>
      <c r="J33" s="134"/>
      <c r="L33" s="429"/>
      <c r="M33" s="429"/>
      <c r="N33" s="429"/>
      <c r="O33" s="429"/>
      <c r="P33" s="429"/>
      <c r="Q33" s="429"/>
      <c r="R33" s="429"/>
      <c r="S33" s="429"/>
      <c r="T33" s="429"/>
      <c r="U33" s="429"/>
      <c r="V33" s="429"/>
      <c r="W33" s="429"/>
      <c r="X33" s="429"/>
      <c r="Y33" s="429"/>
      <c r="Z33" s="429"/>
      <c r="AA33" s="429"/>
      <c r="AB33" s="429"/>
      <c r="AC33" s="429"/>
      <c r="AD33" s="429"/>
      <c r="AE33" s="429"/>
    </row>
    <row r="34" spans="1:31">
      <c r="A34" s="149"/>
      <c r="B34" s="134"/>
      <c r="C34" s="134"/>
      <c r="D34" s="134"/>
      <c r="E34" s="134"/>
      <c r="F34" s="134"/>
      <c r="G34" s="134"/>
      <c r="H34" s="134"/>
      <c r="I34" s="134"/>
      <c r="J34" s="134"/>
      <c r="L34" s="429"/>
      <c r="M34" s="429"/>
      <c r="N34" s="429"/>
      <c r="O34" s="429"/>
      <c r="P34" s="429"/>
      <c r="Q34" s="429"/>
      <c r="R34" s="429"/>
      <c r="S34" s="429"/>
      <c r="T34" s="429"/>
      <c r="U34" s="429"/>
      <c r="V34" s="429"/>
      <c r="W34" s="429"/>
      <c r="X34" s="429"/>
      <c r="Y34" s="429"/>
      <c r="Z34" s="429"/>
      <c r="AA34" s="429"/>
      <c r="AB34" s="429"/>
      <c r="AC34" s="429"/>
      <c r="AD34" s="429"/>
      <c r="AE34" s="429"/>
    </row>
    <row r="35" spans="1:31">
      <c r="A35" s="150"/>
      <c r="B35" s="134"/>
      <c r="C35" s="134"/>
      <c r="D35" s="134"/>
      <c r="E35" s="134"/>
      <c r="F35" s="134"/>
      <c r="G35" s="134"/>
      <c r="H35" s="134"/>
      <c r="I35" s="134"/>
      <c r="J35" s="134"/>
      <c r="L35" s="429"/>
      <c r="M35" s="429"/>
      <c r="N35" s="429"/>
      <c r="O35" s="429"/>
      <c r="P35" s="429"/>
      <c r="Q35" s="429"/>
      <c r="R35" s="429"/>
      <c r="S35" s="429"/>
      <c r="T35" s="429"/>
      <c r="U35" s="429"/>
      <c r="V35" s="429"/>
      <c r="W35" s="429"/>
      <c r="X35" s="429"/>
      <c r="Y35" s="429"/>
      <c r="Z35" s="429"/>
      <c r="AA35" s="429"/>
      <c r="AB35" s="429"/>
      <c r="AC35" s="429"/>
      <c r="AD35" s="429"/>
      <c r="AE35" s="429"/>
    </row>
    <row r="36" spans="1:31">
      <c r="L36" s="429"/>
      <c r="M36" s="429"/>
      <c r="N36" s="429"/>
      <c r="O36" s="429"/>
      <c r="P36" s="429"/>
      <c r="Q36" s="429"/>
      <c r="R36" s="429"/>
      <c r="S36" s="429"/>
      <c r="T36" s="429"/>
      <c r="U36" s="429"/>
      <c r="V36" s="429"/>
      <c r="W36" s="429"/>
      <c r="X36" s="429"/>
      <c r="Y36" s="429"/>
      <c r="Z36" s="429"/>
      <c r="AA36" s="429"/>
      <c r="AB36" s="429"/>
      <c r="AC36" s="429"/>
      <c r="AD36" s="429"/>
      <c r="AE36" s="429"/>
    </row>
    <row r="37" spans="1:31">
      <c r="L37" s="429"/>
      <c r="M37" s="429"/>
      <c r="N37" s="429"/>
      <c r="O37" s="429"/>
      <c r="P37" s="429"/>
      <c r="Q37" s="429"/>
      <c r="R37" s="429"/>
      <c r="S37" s="429"/>
      <c r="T37" s="429"/>
      <c r="U37" s="429"/>
      <c r="V37" s="429"/>
      <c r="W37" s="429"/>
      <c r="X37" s="429"/>
      <c r="Y37" s="429"/>
      <c r="Z37" s="429"/>
      <c r="AA37" s="429"/>
      <c r="AB37" s="429"/>
      <c r="AC37" s="429"/>
      <c r="AD37" s="429"/>
      <c r="AE37" s="429"/>
    </row>
    <row r="38" spans="1:31">
      <c r="L38" s="429"/>
      <c r="M38" s="429"/>
      <c r="N38" s="429"/>
      <c r="O38" s="429"/>
      <c r="P38" s="429"/>
      <c r="Q38" s="429"/>
      <c r="R38" s="429"/>
      <c r="S38" s="429"/>
      <c r="T38" s="429"/>
      <c r="U38" s="429"/>
      <c r="V38" s="429"/>
      <c r="W38" s="429"/>
      <c r="X38" s="429"/>
      <c r="Y38" s="429"/>
      <c r="Z38" s="429"/>
      <c r="AA38" s="429"/>
      <c r="AB38" s="429"/>
      <c r="AC38" s="429"/>
      <c r="AD38" s="429"/>
      <c r="AE38" s="429"/>
    </row>
    <row r="39" spans="1:31">
      <c r="L39" s="429"/>
      <c r="M39" s="429"/>
      <c r="N39" s="429"/>
      <c r="O39" s="429"/>
      <c r="P39" s="429"/>
      <c r="Q39" s="429"/>
      <c r="R39" s="429"/>
      <c r="S39" s="429"/>
      <c r="T39" s="429"/>
      <c r="U39" s="429"/>
      <c r="V39" s="429"/>
      <c r="W39" s="429"/>
      <c r="X39" s="429"/>
      <c r="Y39" s="429"/>
      <c r="Z39" s="429"/>
      <c r="AA39" s="429"/>
      <c r="AB39" s="429"/>
      <c r="AC39" s="429"/>
      <c r="AD39" s="429"/>
      <c r="AE39" s="429"/>
    </row>
    <row r="40" spans="1:31">
      <c r="L40" s="429"/>
      <c r="M40" s="429"/>
      <c r="N40" s="429"/>
      <c r="O40" s="429"/>
      <c r="P40" s="429"/>
      <c r="Q40" s="429"/>
      <c r="R40" s="429"/>
      <c r="S40" s="429"/>
      <c r="T40" s="429"/>
      <c r="U40" s="429"/>
      <c r="V40" s="429"/>
      <c r="W40" s="429"/>
      <c r="X40" s="429"/>
      <c r="Y40" s="429"/>
      <c r="Z40" s="429"/>
      <c r="AA40" s="429"/>
      <c r="AB40" s="429"/>
      <c r="AC40" s="429"/>
      <c r="AD40" s="429"/>
      <c r="AE40" s="429"/>
    </row>
    <row r="41" spans="1:31">
      <c r="L41" s="429"/>
      <c r="M41" s="429"/>
      <c r="N41" s="429"/>
      <c r="O41" s="429"/>
      <c r="P41" s="429"/>
      <c r="Q41" s="429"/>
      <c r="R41" s="429"/>
      <c r="S41" s="429"/>
      <c r="T41" s="429"/>
      <c r="U41" s="429"/>
      <c r="V41" s="429"/>
      <c r="W41" s="429"/>
      <c r="X41" s="429"/>
      <c r="Y41" s="429"/>
      <c r="Z41" s="429"/>
      <c r="AA41" s="429"/>
      <c r="AB41" s="429"/>
      <c r="AC41" s="429"/>
      <c r="AD41" s="429"/>
      <c r="AE41" s="429"/>
    </row>
    <row r="42" spans="1:31">
      <c r="L42" s="429"/>
      <c r="M42" s="429"/>
      <c r="N42" s="429"/>
      <c r="O42" s="429"/>
      <c r="P42" s="429"/>
      <c r="Q42" s="429"/>
      <c r="R42" s="429"/>
      <c r="S42" s="429"/>
      <c r="T42" s="429"/>
      <c r="U42" s="429"/>
      <c r="V42" s="429"/>
      <c r="W42" s="429"/>
      <c r="X42" s="429"/>
      <c r="Y42" s="429"/>
      <c r="Z42" s="429"/>
      <c r="AA42" s="429"/>
      <c r="AB42" s="429"/>
      <c r="AC42" s="429"/>
      <c r="AD42" s="429"/>
      <c r="AE42" s="429"/>
    </row>
    <row r="43" spans="1:31">
      <c r="L43" s="429"/>
      <c r="M43" s="429"/>
      <c r="N43" s="429"/>
      <c r="O43" s="429"/>
      <c r="P43" s="429"/>
      <c r="Q43" s="429"/>
      <c r="R43" s="429"/>
      <c r="S43" s="429"/>
      <c r="T43" s="429"/>
      <c r="U43" s="429"/>
      <c r="V43" s="429"/>
      <c r="W43" s="429"/>
      <c r="X43" s="429"/>
      <c r="Y43" s="429"/>
      <c r="Z43" s="429"/>
      <c r="AA43" s="429"/>
      <c r="AB43" s="429"/>
      <c r="AC43" s="429"/>
      <c r="AD43" s="429"/>
      <c r="AE43" s="429"/>
    </row>
    <row r="44" spans="1:31">
      <c r="L44" s="429"/>
      <c r="M44" s="429"/>
      <c r="N44" s="429"/>
      <c r="O44" s="429"/>
      <c r="P44" s="429"/>
      <c r="Q44" s="429"/>
      <c r="R44" s="429"/>
      <c r="S44" s="429"/>
      <c r="T44" s="429"/>
      <c r="U44" s="429"/>
      <c r="V44" s="429"/>
      <c r="W44" s="429"/>
      <c r="X44" s="429"/>
      <c r="Y44" s="429"/>
      <c r="Z44" s="429"/>
      <c r="AA44" s="429"/>
      <c r="AB44" s="429"/>
      <c r="AC44" s="429"/>
      <c r="AD44" s="429"/>
      <c r="AE44" s="429"/>
    </row>
    <row r="45" spans="1:31">
      <c r="L45" s="429"/>
      <c r="M45" s="429"/>
      <c r="N45" s="429"/>
      <c r="O45" s="429"/>
      <c r="P45" s="429"/>
      <c r="Q45" s="429"/>
      <c r="R45" s="429"/>
      <c r="S45" s="429"/>
      <c r="T45" s="429"/>
      <c r="U45" s="429"/>
      <c r="V45" s="429"/>
      <c r="W45" s="429"/>
      <c r="X45" s="429"/>
      <c r="Y45" s="429"/>
      <c r="Z45" s="429"/>
      <c r="AA45" s="429"/>
      <c r="AB45" s="429"/>
      <c r="AC45" s="429"/>
      <c r="AD45" s="429"/>
      <c r="AE45" s="429"/>
    </row>
    <row r="46" spans="1:31">
      <c r="L46" s="429"/>
      <c r="M46" s="429"/>
      <c r="N46" s="429"/>
      <c r="O46" s="429"/>
      <c r="P46" s="429"/>
      <c r="Q46" s="429"/>
      <c r="R46" s="429"/>
      <c r="S46" s="429"/>
      <c r="T46" s="429"/>
      <c r="U46" s="429"/>
      <c r="V46" s="429"/>
      <c r="W46" s="429"/>
      <c r="X46" s="429"/>
      <c r="Y46" s="429"/>
      <c r="Z46" s="429"/>
      <c r="AA46" s="429"/>
      <c r="AB46" s="429"/>
      <c r="AC46" s="429"/>
      <c r="AD46" s="429"/>
      <c r="AE46" s="429"/>
    </row>
    <row r="47" spans="1:31">
      <c r="L47" s="429"/>
      <c r="M47" s="429"/>
      <c r="N47" s="429"/>
      <c r="O47" s="429"/>
      <c r="P47" s="429"/>
      <c r="Q47" s="429"/>
      <c r="R47" s="429"/>
      <c r="S47" s="429"/>
      <c r="T47" s="429"/>
      <c r="U47" s="429"/>
      <c r="V47" s="429"/>
      <c r="W47" s="429"/>
      <c r="X47" s="429"/>
      <c r="Y47" s="429"/>
      <c r="Z47" s="429"/>
      <c r="AA47" s="429"/>
      <c r="AB47" s="429"/>
      <c r="AC47" s="429"/>
      <c r="AD47" s="429"/>
      <c r="AE47" s="429"/>
    </row>
    <row r="48" spans="1:31">
      <c r="L48" s="429"/>
      <c r="M48" s="429"/>
      <c r="N48" s="429"/>
      <c r="O48" s="429"/>
      <c r="P48" s="429"/>
      <c r="Q48" s="429"/>
      <c r="R48" s="429"/>
      <c r="S48" s="429"/>
      <c r="T48" s="429"/>
      <c r="U48" s="429"/>
      <c r="V48" s="429"/>
      <c r="W48" s="429"/>
      <c r="X48" s="429"/>
      <c r="Y48" s="429"/>
      <c r="Z48" s="429"/>
      <c r="AA48" s="429"/>
      <c r="AB48" s="429"/>
      <c r="AC48" s="429"/>
      <c r="AD48" s="429"/>
      <c r="AE48" s="429"/>
    </row>
    <row r="49" spans="12:31">
      <c r="L49" s="429"/>
      <c r="M49" s="429"/>
      <c r="N49" s="429"/>
      <c r="O49" s="429"/>
      <c r="P49" s="429"/>
      <c r="Q49" s="429"/>
      <c r="R49" s="429"/>
      <c r="S49" s="429"/>
      <c r="T49" s="429"/>
      <c r="U49" s="429"/>
      <c r="V49" s="429"/>
      <c r="W49" s="429"/>
      <c r="X49" s="429"/>
      <c r="Y49" s="429"/>
      <c r="Z49" s="429"/>
      <c r="AA49" s="429"/>
      <c r="AB49" s="429"/>
      <c r="AC49" s="429"/>
      <c r="AD49" s="429"/>
      <c r="AE49" s="429"/>
    </row>
    <row r="50" spans="12:31">
      <c r="L50" s="429"/>
      <c r="M50" s="429"/>
      <c r="N50" s="429"/>
      <c r="O50" s="429"/>
      <c r="P50" s="429"/>
      <c r="Q50" s="429"/>
      <c r="R50" s="429"/>
      <c r="S50" s="429"/>
      <c r="T50" s="429"/>
      <c r="U50" s="429"/>
      <c r="V50" s="429"/>
      <c r="W50" s="429"/>
      <c r="X50" s="429"/>
      <c r="Y50" s="429"/>
      <c r="Z50" s="429"/>
      <c r="AA50" s="429"/>
      <c r="AB50" s="429"/>
      <c r="AC50" s="429"/>
      <c r="AD50" s="429"/>
      <c r="AE50" s="429"/>
    </row>
    <row r="51" spans="12:31">
      <c r="L51" s="429"/>
      <c r="M51" s="429"/>
      <c r="N51" s="429"/>
      <c r="O51" s="429"/>
      <c r="P51" s="429"/>
      <c r="Q51" s="429"/>
      <c r="R51" s="429"/>
      <c r="S51" s="429"/>
      <c r="T51" s="429"/>
      <c r="U51" s="429"/>
      <c r="V51" s="429"/>
      <c r="W51" s="429"/>
      <c r="X51" s="429"/>
      <c r="Y51" s="429"/>
      <c r="Z51" s="429"/>
      <c r="AA51" s="429"/>
      <c r="AB51" s="429"/>
      <c r="AC51" s="429"/>
      <c r="AD51" s="429"/>
      <c r="AE51" s="429"/>
    </row>
  </sheetData>
  <mergeCells count="6">
    <mergeCell ref="A6:H6"/>
    <mergeCell ref="A8:H11"/>
    <mergeCell ref="J16:J19"/>
    <mergeCell ref="J23:J25"/>
    <mergeCell ref="F15:F16"/>
    <mergeCell ref="F12:H12"/>
  </mergeCells>
  <phoneticPr fontId="16" type="noConversion"/>
  <printOptions horizontalCentered="1" verticalCentered="1"/>
  <pageMargins left="0" right="0" top="0" bottom="0" header="0.5" footer="0.5"/>
  <pageSetup scale="86"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E49"/>
  <sheetViews>
    <sheetView topLeftCell="A8" workbookViewId="0">
      <selection activeCell="B11" sqref="B11"/>
    </sheetView>
  </sheetViews>
  <sheetFormatPr baseColWidth="10" defaultColWidth="9.1640625" defaultRowHeight="12" x14ac:dyDescent="0"/>
  <cols>
    <col min="1" max="1" width="25.6640625" style="343" customWidth="1"/>
    <col min="2" max="2" width="21.6640625" style="343" customWidth="1"/>
    <col min="3" max="3" width="16.6640625" style="343" customWidth="1"/>
    <col min="4" max="4" width="22.6640625" style="343" customWidth="1"/>
    <col min="5" max="5" width="2.6640625" style="343" customWidth="1"/>
    <col min="6" max="6" width="21.6640625" style="343" customWidth="1"/>
    <col min="7" max="7" width="16.6640625" style="343" customWidth="1"/>
    <col min="8" max="16384" width="9.1640625" style="343"/>
  </cols>
  <sheetData>
    <row r="1" spans="1:31" s="338" customFormat="1" ht="22" thickBot="1">
      <c r="A1" s="130" t="s">
        <v>354</v>
      </c>
      <c r="B1" s="373"/>
      <c r="C1" s="373"/>
      <c r="D1" s="373"/>
      <c r="E1" s="373"/>
      <c r="F1" s="373"/>
      <c r="G1" s="374"/>
      <c r="H1" s="416"/>
      <c r="I1" s="416"/>
      <c r="J1" s="416"/>
      <c r="K1" s="416"/>
      <c r="L1" s="416"/>
      <c r="M1" s="416"/>
      <c r="N1" s="416"/>
      <c r="O1" s="416"/>
      <c r="P1" s="416"/>
      <c r="Q1" s="416"/>
      <c r="R1" s="416"/>
      <c r="S1" s="416"/>
      <c r="T1" s="416"/>
      <c r="U1" s="416"/>
      <c r="V1" s="416"/>
      <c r="W1" s="416"/>
      <c r="X1" s="416"/>
      <c r="Y1" s="416"/>
      <c r="Z1" s="416"/>
      <c r="AA1" s="416"/>
      <c r="AB1" s="416"/>
      <c r="AC1" s="416"/>
      <c r="AD1" s="416"/>
      <c r="AE1" s="416"/>
    </row>
    <row r="2" spans="1:31" s="338" customFormat="1" ht="10" customHeight="1">
      <c r="A2" s="375"/>
      <c r="B2" s="232"/>
      <c r="C2" s="232"/>
      <c r="D2" s="232"/>
      <c r="E2" s="232"/>
      <c r="F2" s="232"/>
      <c r="G2" s="232"/>
      <c r="H2" s="416"/>
      <c r="I2" s="416"/>
      <c r="J2" s="416"/>
      <c r="K2" s="416"/>
      <c r="L2" s="416"/>
      <c r="M2" s="416"/>
      <c r="N2" s="416"/>
      <c r="O2" s="416"/>
      <c r="P2" s="416"/>
      <c r="Q2" s="416"/>
      <c r="R2" s="416"/>
      <c r="S2" s="416"/>
      <c r="T2" s="416"/>
      <c r="U2" s="416"/>
      <c r="V2" s="416"/>
      <c r="W2" s="416"/>
      <c r="X2" s="416"/>
      <c r="Y2" s="416"/>
      <c r="Z2" s="416"/>
      <c r="AA2" s="416"/>
      <c r="AB2" s="416"/>
      <c r="AC2" s="416"/>
      <c r="AD2" s="416"/>
      <c r="AE2" s="416"/>
    </row>
    <row r="3" spans="1:31" ht="30" customHeight="1">
      <c r="A3" s="912" t="str">
        <f>CONCATENATE('Basic Data Input'!B4," (",'Basic Data Input'!B3,") in ",'Basic Data Input'!B5," County, Nebraska")</f>
        <v>__________________________________ (__-____) in ______________________________ County, Nebraska</v>
      </c>
      <c r="B3" s="912"/>
      <c r="C3" s="912"/>
      <c r="D3" s="912"/>
      <c r="E3" s="912"/>
      <c r="F3" s="912"/>
      <c r="G3" s="912"/>
      <c r="H3" s="416"/>
      <c r="I3" s="416"/>
      <c r="J3" s="416"/>
      <c r="K3" s="416"/>
      <c r="L3" s="416"/>
      <c r="M3" s="416"/>
      <c r="N3" s="416"/>
      <c r="O3" s="416"/>
      <c r="P3" s="416"/>
      <c r="Q3" s="416"/>
      <c r="R3" s="416"/>
      <c r="S3" s="416"/>
      <c r="T3" s="416"/>
      <c r="U3" s="416"/>
      <c r="V3" s="416"/>
      <c r="W3" s="416"/>
      <c r="X3" s="416"/>
      <c r="Y3" s="416"/>
      <c r="Z3" s="416"/>
      <c r="AA3" s="416"/>
      <c r="AB3" s="416"/>
      <c r="AC3" s="416"/>
      <c r="AD3" s="416"/>
      <c r="AE3" s="416"/>
    </row>
    <row r="4" spans="1:31" ht="88" customHeight="1">
      <c r="A4" s="911" t="str">
        <f>CONCATENATE("PUBLIC NOTICE is hereby given, in compliance with the provisions of State Statute Section 77-1601.02, that the governing body will meet on the ",'Basic Data Input'!B16," day of ",'Basic Data Input'!B17," ",'Basic Data Input'!B18," at ",'Basic Data Input'!B19," o'clock ",'Basic Data Input'!B20,", at ",'Basic Data Input'!B21," for the purpose of hearing support, opposition, criticism, suggestions or observations of taxpayers relating to setting the final tax request at a different amount than the prior year tax request.")</f>
        <v>PUBLIC NOTICE is hereby given, in compliance with the provisions of State Statute Section 77-1601.02, that the governing body will meet on the ________ day of ________________ 2014 at ________ o'clock ________, at _______________ _______________ for the purpose of hearing support, opposition, criticism, suggestions or observations of taxpayers relating to setting the final tax request at a different amount than the prior year tax request.</v>
      </c>
      <c r="B4" s="911"/>
      <c r="C4" s="911"/>
      <c r="D4" s="911"/>
      <c r="E4" s="911"/>
      <c r="F4" s="911"/>
      <c r="G4" s="911"/>
      <c r="H4" s="416"/>
      <c r="I4" s="416"/>
      <c r="J4" s="416"/>
      <c r="K4" s="416"/>
      <c r="L4" s="416"/>
      <c r="M4" s="416"/>
      <c r="N4" s="416"/>
      <c r="O4" s="416"/>
      <c r="P4" s="416"/>
      <c r="Q4" s="416"/>
      <c r="R4" s="416"/>
      <c r="S4" s="416"/>
      <c r="T4" s="416"/>
      <c r="U4" s="416"/>
      <c r="V4" s="416"/>
      <c r="W4" s="416"/>
      <c r="X4" s="416"/>
      <c r="Y4" s="416"/>
      <c r="Z4" s="416"/>
      <c r="AA4" s="416"/>
      <c r="AB4" s="416"/>
      <c r="AC4" s="416"/>
      <c r="AD4" s="416"/>
      <c r="AE4" s="416"/>
    </row>
    <row r="5" spans="1:31">
      <c r="A5" s="76"/>
      <c r="B5" s="76"/>
      <c r="C5" s="76"/>
      <c r="D5" s="76"/>
      <c r="E5" s="76"/>
      <c r="F5" s="76"/>
      <c r="G5" s="76"/>
      <c r="H5" s="416"/>
      <c r="I5" s="416"/>
      <c r="J5" s="416"/>
      <c r="K5" s="416"/>
      <c r="L5" s="416"/>
      <c r="M5" s="416"/>
      <c r="N5" s="416"/>
      <c r="O5" s="416"/>
      <c r="P5" s="416"/>
      <c r="Q5" s="416"/>
      <c r="R5" s="416"/>
      <c r="S5" s="416"/>
      <c r="T5" s="416"/>
      <c r="U5" s="416"/>
      <c r="V5" s="416"/>
      <c r="W5" s="416"/>
      <c r="X5" s="416"/>
      <c r="Y5" s="416"/>
      <c r="Z5" s="416"/>
      <c r="AA5" s="416"/>
      <c r="AB5" s="416"/>
      <c r="AC5" s="416"/>
      <c r="AD5" s="416"/>
      <c r="AE5" s="416"/>
    </row>
    <row r="6" spans="1:31" ht="18">
      <c r="A6" s="76"/>
      <c r="B6" s="910" t="s">
        <v>493</v>
      </c>
      <c r="C6" s="910"/>
      <c r="D6" s="910"/>
      <c r="E6" s="76"/>
      <c r="F6" s="910" t="s">
        <v>515</v>
      </c>
      <c r="G6" s="910"/>
      <c r="H6" s="416"/>
      <c r="I6" s="416"/>
      <c r="J6" s="416"/>
      <c r="K6" s="416"/>
      <c r="L6" s="416"/>
      <c r="M6" s="416"/>
      <c r="N6" s="416"/>
      <c r="O6" s="416"/>
      <c r="P6" s="416"/>
      <c r="Q6" s="416"/>
      <c r="R6" s="416"/>
      <c r="S6" s="416"/>
      <c r="T6" s="416"/>
      <c r="U6" s="416"/>
      <c r="V6" s="416"/>
      <c r="W6" s="416"/>
      <c r="X6" s="416"/>
      <c r="Y6" s="416"/>
      <c r="Z6" s="416"/>
      <c r="AA6" s="416"/>
      <c r="AB6" s="416"/>
      <c r="AC6" s="416"/>
      <c r="AD6" s="416"/>
      <c r="AE6" s="416"/>
    </row>
    <row r="7" spans="1:31" ht="48">
      <c r="A7" s="376" t="s">
        <v>355</v>
      </c>
      <c r="B7" s="392" t="s">
        <v>516</v>
      </c>
      <c r="C7" s="392" t="s">
        <v>517</v>
      </c>
      <c r="D7" s="392" t="s">
        <v>518</v>
      </c>
      <c r="E7" s="377"/>
      <c r="F7" s="392" t="s">
        <v>519</v>
      </c>
      <c r="G7" s="392" t="s">
        <v>520</v>
      </c>
      <c r="H7" s="416"/>
      <c r="I7" s="416"/>
      <c r="J7" s="416"/>
      <c r="K7" s="416"/>
      <c r="L7" s="416"/>
      <c r="M7" s="416"/>
      <c r="N7" s="416"/>
      <c r="O7" s="416"/>
      <c r="P7" s="416"/>
      <c r="Q7" s="416"/>
      <c r="R7" s="416"/>
      <c r="S7" s="416"/>
      <c r="T7" s="416"/>
      <c r="U7" s="416"/>
      <c r="V7" s="416"/>
      <c r="W7" s="416"/>
      <c r="X7" s="416"/>
      <c r="Y7" s="416"/>
      <c r="Z7" s="416"/>
      <c r="AA7" s="416"/>
      <c r="AB7" s="416"/>
      <c r="AC7" s="416"/>
      <c r="AD7" s="416"/>
      <c r="AE7" s="416"/>
    </row>
    <row r="8" spans="1:31" ht="35" customHeight="1">
      <c r="A8" s="376" t="s">
        <v>20</v>
      </c>
      <c r="B8" s="579"/>
      <c r="C8" s="580"/>
      <c r="D8" s="580">
        <f>ROUND(IF('Cover - Page 1'!$J$25=0,0,('Special Hearing'!B8/'Cover - Page 1'!$J$25)*100),6)</f>
        <v>0</v>
      </c>
      <c r="E8" s="581"/>
      <c r="F8" s="579">
        <f>'Cover - Page 1'!J18</f>
        <v>0</v>
      </c>
      <c r="G8" s="580">
        <f>ROUND(IF('Cover - Page 1'!$J$25=0,0,('Special Hearing'!F8/'Cover - Page 1'!$J$25)*100),6)</f>
        <v>0</v>
      </c>
      <c r="H8" s="416"/>
      <c r="I8" s="416"/>
      <c r="J8" s="416"/>
      <c r="K8" s="416"/>
      <c r="L8" s="416"/>
      <c r="M8" s="416"/>
      <c r="N8" s="416"/>
      <c r="O8" s="416"/>
      <c r="P8" s="416"/>
      <c r="Q8" s="416"/>
      <c r="R8" s="416"/>
      <c r="S8" s="416"/>
      <c r="T8" s="416"/>
      <c r="U8" s="416"/>
      <c r="V8" s="416"/>
      <c r="W8" s="416"/>
      <c r="X8" s="416"/>
      <c r="Y8" s="416"/>
      <c r="Z8" s="416"/>
      <c r="AA8" s="416"/>
      <c r="AB8" s="416"/>
      <c r="AC8" s="416"/>
      <c r="AD8" s="416"/>
      <c r="AE8" s="416"/>
    </row>
    <row r="9" spans="1:31" ht="35" customHeight="1">
      <c r="A9" s="625" t="s">
        <v>448</v>
      </c>
      <c r="B9" s="579"/>
      <c r="C9" s="580"/>
      <c r="D9" s="580">
        <f>ROUND(IF('Cover - Page 1'!$J$25=0,0,('Special Hearing'!B9/'Cover - Page 1'!$J$25)*100),6)</f>
        <v>0</v>
      </c>
      <c r="E9" s="581"/>
      <c r="F9" s="579">
        <f>'Cover - Page 1'!J19</f>
        <v>0</v>
      </c>
      <c r="G9" s="580">
        <f>ROUND(IF('Cover - Page 1'!$J$25=0,0,('Special Hearing'!F9/'Cover - Page 1'!$J$25)*100),6)</f>
        <v>0</v>
      </c>
      <c r="H9" s="416"/>
      <c r="I9" s="416"/>
      <c r="J9" s="416"/>
      <c r="K9" s="416"/>
      <c r="L9" s="416"/>
      <c r="M9" s="416"/>
      <c r="N9" s="416"/>
      <c r="O9" s="416"/>
      <c r="P9" s="416"/>
      <c r="Q9" s="416"/>
      <c r="R9" s="416"/>
      <c r="S9" s="416"/>
      <c r="T9" s="416"/>
      <c r="U9" s="416"/>
      <c r="V9" s="416"/>
      <c r="W9" s="416"/>
      <c r="X9" s="416"/>
      <c r="Y9" s="416"/>
      <c r="Z9" s="416"/>
      <c r="AA9" s="416"/>
      <c r="AB9" s="416"/>
      <c r="AC9" s="416"/>
      <c r="AD9" s="416"/>
      <c r="AE9" s="416"/>
    </row>
    <row r="10" spans="1:31" ht="35" customHeight="1">
      <c r="A10" s="625" t="s">
        <v>366</v>
      </c>
      <c r="B10" s="579"/>
      <c r="C10" s="580"/>
      <c r="D10" s="580">
        <f>ROUND(IF('Cover - Page 1'!$J$25=0,0,('Special Hearing'!B10/'Cover - Page 1'!$J$25)*100),6)</f>
        <v>0</v>
      </c>
      <c r="E10" s="581"/>
      <c r="F10" s="579"/>
      <c r="G10" s="580">
        <f>ROUND(IF('Cover - Page 1'!$J$25=0,0,('Special Hearing'!F10/'Cover - Page 1'!$J$25)*100),6)</f>
        <v>0</v>
      </c>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row>
    <row r="11" spans="1:31" ht="35" customHeight="1">
      <c r="A11" s="625" t="s">
        <v>367</v>
      </c>
      <c r="B11" s="579"/>
      <c r="C11" s="580"/>
      <c r="D11" s="580">
        <f>ROUND(IF('Cover - Page 1'!$J$25=0,0,('Special Hearing'!B11/'Cover - Page 1'!$J$25)*100),6)</f>
        <v>0</v>
      </c>
      <c r="E11" s="581"/>
      <c r="F11" s="579"/>
      <c r="G11" s="580">
        <f>ROUND(IF('Cover - Page 1'!$J$25=0,0,('Special Hearing'!F11/'Cover - Page 1'!$J$25)*100),6)</f>
        <v>0</v>
      </c>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row>
    <row r="12" spans="1:31" ht="35" customHeight="1">
      <c r="A12" s="625" t="s">
        <v>374</v>
      </c>
      <c r="B12" s="579"/>
      <c r="C12" s="580"/>
      <c r="D12" s="580">
        <f>ROUND(IF('Cover - Page 1'!$J$25=0,0,('Special Hearing'!B12/'Cover - Page 1'!$J$25)*100),6)</f>
        <v>0</v>
      </c>
      <c r="E12" s="581"/>
      <c r="F12" s="579"/>
      <c r="G12" s="580">
        <f>ROUND(IF('Cover - Page 1'!$J$25=0,0,('Special Hearing'!F12/'Cover - Page 1'!$J$25)*100),6)</f>
        <v>0</v>
      </c>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row>
    <row r="13" spans="1:31" ht="35" customHeight="1">
      <c r="A13" s="632" t="s">
        <v>54</v>
      </c>
      <c r="B13" s="579"/>
      <c r="C13" s="580"/>
      <c r="D13" s="580">
        <f>ROUND(IF('Cover - Page 1'!$J$25=0,0,('Special Hearing'!B13/'Cover - Page 1'!$J$25)*100),6)</f>
        <v>0</v>
      </c>
      <c r="E13" s="581"/>
      <c r="F13" s="579">
        <f>'Cover - Page 1'!J20</f>
        <v>0</v>
      </c>
      <c r="G13" s="580">
        <f>ROUND(IF('Cover - Page 1'!$J$25=0,0,('Special Hearing'!F13/'Cover - Page 1'!$J$25)*100),6)</f>
        <v>0</v>
      </c>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row>
    <row r="14" spans="1:31" ht="35" customHeight="1">
      <c r="A14" s="633" t="s">
        <v>447</v>
      </c>
      <c r="B14" s="579"/>
      <c r="C14" s="580"/>
      <c r="D14" s="580">
        <f>ROUND(IF('Cover - Page 1'!$J$25=0,0,('Special Hearing'!B14/'Cover - Page 1'!$J$25)*100),6)</f>
        <v>0</v>
      </c>
      <c r="E14" s="581"/>
      <c r="F14" s="579">
        <f>'Cover - Page 1'!J21</f>
        <v>0</v>
      </c>
      <c r="G14" s="580">
        <f>ROUND(IF('Cover - Page 1'!$J$25=0,0,('Special Hearing'!F14/'Cover - Page 1'!$J$25)*100),6)</f>
        <v>0</v>
      </c>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row>
    <row r="15" spans="1:31" ht="35" customHeight="1">
      <c r="A15" s="633" t="s">
        <v>368</v>
      </c>
      <c r="B15" s="579"/>
      <c r="C15" s="580"/>
      <c r="D15" s="580">
        <f>ROUND(IF('Cover - Page 1'!$J$25=0,0,('Special Hearing'!B15/'Cover - Page 1'!$J$25)*100),6)</f>
        <v>0</v>
      </c>
      <c r="E15" s="581"/>
      <c r="F15" s="579"/>
      <c r="G15" s="580">
        <f>ROUND(IF('Cover - Page 1'!$J$25=0,0,('Special Hearing'!F15/'Cover - Page 1'!$J$25)*100),6)</f>
        <v>0</v>
      </c>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row>
    <row r="16" spans="1:31" ht="35" customHeight="1">
      <c r="A16" s="633" t="s">
        <v>369</v>
      </c>
      <c r="B16" s="579"/>
      <c r="C16" s="580"/>
      <c r="D16" s="580">
        <f>ROUND(IF('Cover - Page 1'!$J$25=0,0,('Special Hearing'!B16/'Cover - Page 1'!$J$25)*100),6)</f>
        <v>0</v>
      </c>
      <c r="E16" s="581"/>
      <c r="F16" s="579"/>
      <c r="G16" s="580">
        <f>ROUND(IF('Cover - Page 1'!$J$25=0,0,('Special Hearing'!F16/'Cover - Page 1'!$J$25)*100),6)</f>
        <v>0</v>
      </c>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row>
    <row r="17" spans="5:31">
      <c r="E17" s="7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row>
    <row r="18" spans="5:31">
      <c r="E18" s="7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row>
    <row r="19" spans="5:31">
      <c r="E19" s="7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row>
    <row r="20" spans="5:31">
      <c r="E20" s="7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row>
    <row r="21" spans="5:31">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row>
    <row r="22" spans="5:31">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row>
    <row r="23" spans="5:31">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row>
    <row r="24" spans="5:31">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row>
    <row r="25" spans="5:31">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row>
    <row r="26" spans="5:31">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row>
    <row r="27" spans="5:31">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row>
    <row r="28" spans="5:31">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row>
    <row r="29" spans="5:31">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row>
    <row r="30" spans="5:31">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row>
    <row r="31" spans="5:31">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row>
    <row r="32" spans="5:31">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row>
    <row r="33" spans="8:31">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row>
    <row r="34" spans="8:31">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row>
    <row r="35" spans="8:31">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row>
    <row r="36" spans="8:31">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row>
    <row r="37" spans="8:31">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row>
    <row r="38" spans="8:31">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row>
    <row r="39" spans="8:31">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row>
    <row r="40" spans="8:31">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row>
    <row r="41" spans="8:31">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row>
    <row r="42" spans="8:31">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row>
    <row r="43" spans="8:31">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row>
    <row r="44" spans="8:31">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row>
    <row r="45" spans="8:31">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row>
    <row r="46" spans="8:31">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row>
    <row r="47" spans="8:31">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row>
    <row r="48" spans="8:31">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row>
    <row r="49" spans="8:31">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row>
  </sheetData>
  <mergeCells count="4">
    <mergeCell ref="B6:D6"/>
    <mergeCell ref="F6:G6"/>
    <mergeCell ref="A4:G4"/>
    <mergeCell ref="A3:G3"/>
  </mergeCells>
  <phoneticPr fontId="0" type="noConversion"/>
  <printOptions horizontalCentered="1" verticalCentered="1"/>
  <pageMargins left="0.5" right="0.5" top="0.5" bottom="0.5" header="0.5" footer="0.5"/>
  <pageSetup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E50"/>
  <sheetViews>
    <sheetView showZeros="0" workbookViewId="0">
      <selection activeCell="D16" sqref="D16"/>
    </sheetView>
  </sheetViews>
  <sheetFormatPr baseColWidth="10" defaultColWidth="9.1640625" defaultRowHeight="12" x14ac:dyDescent="0"/>
  <cols>
    <col min="1" max="1" width="21.6640625" style="20" customWidth="1"/>
    <col min="2" max="8" width="16.6640625" style="20" customWidth="1"/>
    <col min="9" max="9" width="2.6640625" style="20" customWidth="1"/>
    <col min="10" max="10" width="18.6640625" style="20" customWidth="1"/>
    <col min="11" max="16384" width="9.1640625" style="20"/>
  </cols>
  <sheetData>
    <row r="1" spans="1:31" ht="22" thickBot="1">
      <c r="A1" s="130" t="s">
        <v>452</v>
      </c>
      <c r="B1" s="131"/>
      <c r="C1" s="131"/>
      <c r="D1" s="131"/>
      <c r="E1" s="131"/>
      <c r="F1" s="131"/>
      <c r="G1" s="131"/>
      <c r="H1" s="131"/>
      <c r="I1" s="131"/>
      <c r="J1" s="132"/>
      <c r="L1" s="429"/>
      <c r="M1" s="429"/>
      <c r="N1" s="429"/>
      <c r="O1" s="429"/>
      <c r="P1" s="429"/>
      <c r="Q1" s="429"/>
      <c r="R1" s="429"/>
      <c r="S1" s="429"/>
      <c r="T1" s="429"/>
      <c r="U1" s="429"/>
      <c r="V1" s="429"/>
      <c r="W1" s="429"/>
      <c r="X1" s="429"/>
      <c r="Y1" s="429"/>
      <c r="Z1" s="429"/>
      <c r="AA1" s="429"/>
      <c r="AB1" s="429"/>
      <c r="AC1" s="429"/>
      <c r="AD1" s="429"/>
      <c r="AE1" s="429"/>
    </row>
    <row r="2" spans="1:31">
      <c r="L2" s="429"/>
      <c r="M2" s="429"/>
      <c r="N2" s="429"/>
      <c r="O2" s="429"/>
      <c r="P2" s="429"/>
      <c r="Q2" s="429"/>
      <c r="R2" s="429"/>
      <c r="S2" s="429"/>
      <c r="T2" s="429"/>
      <c r="U2" s="429"/>
      <c r="V2" s="429"/>
      <c r="W2" s="429"/>
      <c r="X2" s="429"/>
      <c r="Y2" s="429"/>
      <c r="Z2" s="429"/>
      <c r="AA2" s="429"/>
      <c r="AB2" s="429"/>
      <c r="AC2" s="429"/>
      <c r="AD2" s="429"/>
      <c r="AE2" s="429"/>
    </row>
    <row r="3" spans="1:31">
      <c r="A3" s="20" t="s">
        <v>84</v>
      </c>
      <c r="L3" s="429"/>
      <c r="M3" s="429"/>
      <c r="N3" s="429"/>
      <c r="O3" s="429"/>
      <c r="P3" s="429"/>
      <c r="Q3" s="429"/>
      <c r="R3" s="429"/>
      <c r="S3" s="429"/>
      <c r="T3" s="429"/>
      <c r="U3" s="429"/>
      <c r="V3" s="429"/>
      <c r="W3" s="429"/>
      <c r="X3" s="429"/>
      <c r="Y3" s="429"/>
      <c r="Z3" s="429"/>
      <c r="AA3" s="429"/>
      <c r="AB3" s="429"/>
      <c r="AC3" s="429"/>
      <c r="AD3" s="429"/>
      <c r="AE3" s="429"/>
    </row>
    <row r="4" spans="1:31">
      <c r="A4" s="133" t="s">
        <v>331</v>
      </c>
      <c r="L4" s="429"/>
      <c r="M4" s="429"/>
      <c r="N4" s="429"/>
      <c r="O4" s="429"/>
      <c r="P4" s="429"/>
      <c r="Q4" s="429"/>
      <c r="R4" s="429"/>
      <c r="S4" s="429"/>
      <c r="T4" s="429"/>
      <c r="U4" s="429"/>
      <c r="V4" s="429"/>
      <c r="W4" s="429"/>
      <c r="X4" s="429"/>
      <c r="Y4" s="429"/>
      <c r="Z4" s="429"/>
      <c r="AA4" s="429"/>
      <c r="AB4" s="429"/>
      <c r="AC4" s="429"/>
      <c r="AD4" s="429"/>
      <c r="AE4" s="429"/>
    </row>
    <row r="5" spans="1:31">
      <c r="A5" s="20" t="s">
        <v>85</v>
      </c>
      <c r="L5" s="429"/>
      <c r="M5" s="429"/>
      <c r="N5" s="429"/>
      <c r="O5" s="429"/>
      <c r="P5" s="429"/>
      <c r="Q5" s="429"/>
      <c r="R5" s="429"/>
      <c r="S5" s="429"/>
      <c r="T5" s="429"/>
      <c r="U5" s="429"/>
      <c r="V5" s="429"/>
      <c r="W5" s="429"/>
      <c r="X5" s="429"/>
      <c r="Y5" s="429"/>
      <c r="Z5" s="429"/>
      <c r="AA5" s="429"/>
      <c r="AB5" s="429"/>
      <c r="AC5" s="429"/>
      <c r="AD5" s="429"/>
      <c r="AE5" s="429"/>
    </row>
    <row r="6" spans="1:31" ht="20" customHeight="1">
      <c r="A6" s="901" t="str">
        <f>CONCATENATE('Basic Data Input'!B4," (",'Basic Data Input'!B3,") in ",'Basic Data Input'!B5," County, Nebraska")</f>
        <v>__________________________________ (__-____) in ______________________________ County, Nebraska</v>
      </c>
      <c r="B6" s="901"/>
      <c r="C6" s="901"/>
      <c r="D6" s="901"/>
      <c r="E6" s="901"/>
      <c r="F6" s="901"/>
      <c r="G6" s="901"/>
      <c r="H6" s="901"/>
      <c r="I6" s="134"/>
      <c r="J6" s="134"/>
      <c r="L6" s="429"/>
      <c r="M6" s="429"/>
      <c r="N6" s="429"/>
      <c r="O6" s="429"/>
      <c r="P6" s="429"/>
      <c r="Q6" s="429"/>
      <c r="R6" s="429"/>
      <c r="S6" s="429"/>
      <c r="T6" s="429"/>
      <c r="U6" s="429"/>
      <c r="V6" s="429"/>
      <c r="W6" s="429"/>
      <c r="X6" s="429"/>
      <c r="Y6" s="429"/>
      <c r="Z6" s="429"/>
      <c r="AA6" s="429"/>
      <c r="AB6" s="429"/>
      <c r="AC6" s="429"/>
      <c r="AD6" s="429"/>
      <c r="AE6" s="429"/>
    </row>
    <row r="7" spans="1:31">
      <c r="L7" s="429"/>
      <c r="M7" s="429"/>
      <c r="N7" s="429"/>
      <c r="O7" s="429"/>
      <c r="P7" s="429"/>
      <c r="Q7" s="429"/>
      <c r="R7" s="429"/>
      <c r="S7" s="429"/>
      <c r="T7" s="429"/>
      <c r="U7" s="429"/>
      <c r="V7" s="429"/>
      <c r="W7" s="429"/>
      <c r="X7" s="429"/>
      <c r="Y7" s="429"/>
      <c r="Z7" s="429"/>
      <c r="AA7" s="429"/>
      <c r="AB7" s="429"/>
      <c r="AC7" s="429"/>
      <c r="AD7" s="429"/>
      <c r="AE7" s="429"/>
    </row>
    <row r="8" spans="1:31">
      <c r="A8" s="913" t="s">
        <v>521</v>
      </c>
      <c r="B8" s="914"/>
      <c r="C8" s="914"/>
      <c r="D8" s="914"/>
      <c r="E8" s="914"/>
      <c r="F8" s="914"/>
      <c r="G8" s="914"/>
      <c r="H8" s="914"/>
      <c r="L8" s="429"/>
      <c r="M8" s="429"/>
      <c r="N8" s="429"/>
      <c r="O8" s="429"/>
      <c r="P8" s="429"/>
      <c r="Q8" s="429"/>
      <c r="R8" s="429"/>
      <c r="S8" s="429"/>
      <c r="T8" s="429"/>
      <c r="U8" s="429"/>
      <c r="V8" s="429"/>
      <c r="W8" s="429"/>
      <c r="X8" s="429"/>
      <c r="Y8" s="429"/>
      <c r="Z8" s="429"/>
      <c r="AA8" s="429"/>
      <c r="AB8" s="429"/>
      <c r="AC8" s="429"/>
      <c r="AD8" s="429"/>
      <c r="AE8" s="429"/>
    </row>
    <row r="9" spans="1:31">
      <c r="A9" s="914"/>
      <c r="B9" s="914"/>
      <c r="C9" s="914"/>
      <c r="D9" s="914"/>
      <c r="E9" s="914"/>
      <c r="F9" s="914"/>
      <c r="G9" s="914"/>
      <c r="H9" s="914"/>
      <c r="L9" s="429"/>
      <c r="M9" s="429"/>
      <c r="N9" s="429"/>
      <c r="O9" s="429"/>
      <c r="P9" s="429"/>
      <c r="Q9" s="429"/>
      <c r="R9" s="429"/>
      <c r="S9" s="429"/>
      <c r="T9" s="429"/>
      <c r="U9" s="429"/>
      <c r="V9" s="429"/>
      <c r="W9" s="429"/>
      <c r="X9" s="429"/>
      <c r="Y9" s="429"/>
      <c r="Z9" s="429"/>
      <c r="AA9" s="429"/>
      <c r="AB9" s="429"/>
      <c r="AC9" s="429"/>
      <c r="AD9" s="429"/>
      <c r="AE9" s="429"/>
    </row>
    <row r="10" spans="1:31">
      <c r="A10" s="914"/>
      <c r="B10" s="914"/>
      <c r="C10" s="914"/>
      <c r="D10" s="914"/>
      <c r="E10" s="914"/>
      <c r="F10" s="914"/>
      <c r="G10" s="914"/>
      <c r="H10" s="914"/>
      <c r="L10" s="429"/>
      <c r="M10" s="429"/>
      <c r="N10" s="429"/>
      <c r="O10" s="429"/>
      <c r="P10" s="429"/>
      <c r="Q10" s="429"/>
      <c r="R10" s="429"/>
      <c r="S10" s="429"/>
      <c r="T10" s="429"/>
      <c r="U10" s="429"/>
      <c r="V10" s="429"/>
      <c r="W10" s="429"/>
      <c r="X10" s="429"/>
      <c r="Y10" s="429"/>
      <c r="Z10" s="429"/>
      <c r="AA10" s="429"/>
      <c r="AB10" s="429"/>
      <c r="AC10" s="429"/>
      <c r="AD10" s="429"/>
      <c r="AE10" s="429"/>
    </row>
    <row r="11" spans="1:31" ht="22.5" customHeight="1">
      <c r="A11" s="914"/>
      <c r="B11" s="914"/>
      <c r="C11" s="914"/>
      <c r="D11" s="914"/>
      <c r="E11" s="914"/>
      <c r="F11" s="914"/>
      <c r="G11" s="914"/>
      <c r="H11" s="914"/>
      <c r="L11" s="429"/>
      <c r="M11" s="429"/>
      <c r="N11" s="429"/>
      <c r="O11" s="429"/>
      <c r="P11" s="429"/>
      <c r="Q11" s="429"/>
      <c r="R11" s="429"/>
      <c r="S11" s="429"/>
      <c r="T11" s="429"/>
      <c r="U11" s="429"/>
      <c r="V11" s="429"/>
      <c r="W11" s="429"/>
      <c r="X11" s="429"/>
      <c r="Y11" s="429"/>
      <c r="Z11" s="429"/>
      <c r="AA11" s="429"/>
      <c r="AB11" s="429"/>
      <c r="AC11" s="429"/>
      <c r="AD11" s="429"/>
      <c r="AE11" s="429"/>
    </row>
    <row r="12" spans="1:31">
      <c r="D12" s="135"/>
      <c r="E12" s="135"/>
      <c r="F12" s="909"/>
      <c r="G12" s="909"/>
      <c r="H12" s="909"/>
      <c r="J12" s="20" t="s">
        <v>86</v>
      </c>
      <c r="L12" s="429"/>
      <c r="M12" s="429"/>
      <c r="N12" s="429"/>
      <c r="O12" s="429"/>
      <c r="P12" s="429"/>
      <c r="Q12" s="429"/>
      <c r="R12" s="429"/>
      <c r="S12" s="429"/>
      <c r="T12" s="429"/>
      <c r="U12" s="429"/>
      <c r="V12" s="429"/>
      <c r="W12" s="429"/>
      <c r="X12" s="429"/>
      <c r="Y12" s="429"/>
      <c r="Z12" s="429"/>
      <c r="AA12" s="429"/>
      <c r="AB12" s="429"/>
      <c r="AC12" s="429"/>
      <c r="AD12" s="429"/>
      <c r="AE12" s="429"/>
    </row>
    <row r="13" spans="1:31">
      <c r="L13" s="429"/>
      <c r="M13" s="429"/>
      <c r="N13" s="429"/>
      <c r="O13" s="429"/>
      <c r="P13" s="429"/>
      <c r="Q13" s="429"/>
      <c r="R13" s="429"/>
      <c r="S13" s="429"/>
      <c r="T13" s="429"/>
      <c r="U13" s="429"/>
      <c r="V13" s="429"/>
      <c r="W13" s="429"/>
      <c r="X13" s="429"/>
      <c r="Y13" s="429"/>
      <c r="Z13" s="429"/>
      <c r="AA13" s="429"/>
      <c r="AB13" s="429"/>
      <c r="AC13" s="429"/>
      <c r="AD13" s="429"/>
      <c r="AE13" s="429"/>
    </row>
    <row r="14" spans="1:31" ht="36">
      <c r="A14" s="136"/>
      <c r="B14" s="137" t="s">
        <v>87</v>
      </c>
      <c r="C14" s="137" t="s">
        <v>88</v>
      </c>
      <c r="D14" s="137" t="s">
        <v>89</v>
      </c>
      <c r="E14" s="136"/>
      <c r="F14" s="907" t="s">
        <v>340</v>
      </c>
      <c r="G14" s="136"/>
      <c r="H14" s="138" t="s">
        <v>90</v>
      </c>
      <c r="L14" s="429"/>
      <c r="M14" s="429"/>
      <c r="N14" s="429"/>
      <c r="O14" s="429"/>
      <c r="P14" s="429"/>
      <c r="Q14" s="429"/>
      <c r="R14" s="429"/>
      <c r="S14" s="429"/>
      <c r="T14" s="429"/>
      <c r="U14" s="429"/>
      <c r="V14" s="429"/>
      <c r="W14" s="429"/>
      <c r="X14" s="429"/>
      <c r="Y14" s="429"/>
      <c r="Z14" s="429"/>
      <c r="AA14" s="429"/>
      <c r="AB14" s="429"/>
      <c r="AC14" s="429"/>
      <c r="AD14" s="429"/>
      <c r="AE14" s="429"/>
    </row>
    <row r="15" spans="1:31" ht="53" customHeight="1">
      <c r="A15" s="139" t="s">
        <v>91</v>
      </c>
      <c r="B15" s="392" t="s">
        <v>512</v>
      </c>
      <c r="C15" s="392" t="s">
        <v>513</v>
      </c>
      <c r="D15" s="392" t="s">
        <v>514</v>
      </c>
      <c r="E15" s="408" t="s">
        <v>339</v>
      </c>
      <c r="F15" s="908"/>
      <c r="G15" s="139" t="s">
        <v>341</v>
      </c>
      <c r="H15" s="139" t="s">
        <v>342</v>
      </c>
      <c r="J15" s="903" t="s">
        <v>324</v>
      </c>
      <c r="L15" s="429"/>
      <c r="M15" s="429"/>
      <c r="N15" s="429"/>
      <c r="O15" s="429"/>
      <c r="P15" s="429"/>
      <c r="Q15" s="429"/>
      <c r="R15" s="429"/>
      <c r="S15" s="429"/>
      <c r="T15" s="429"/>
      <c r="U15" s="429"/>
      <c r="V15" s="429"/>
      <c r="W15" s="429"/>
      <c r="X15" s="429"/>
      <c r="Y15" s="429"/>
      <c r="Z15" s="429"/>
      <c r="AA15" s="429"/>
      <c r="AB15" s="429"/>
      <c r="AC15" s="429"/>
      <c r="AD15" s="429"/>
      <c r="AE15" s="429"/>
    </row>
    <row r="16" spans="1:31" ht="18" customHeight="1">
      <c r="A16" s="141" t="s">
        <v>2</v>
      </c>
      <c r="B16" s="142">
        <f>'2012-2013 Actual - Page 4'!H6</f>
        <v>0</v>
      </c>
      <c r="C16" s="142">
        <f>'2013-2014 Actual-Est - Page 3'!H6</f>
        <v>0</v>
      </c>
      <c r="D16" s="142">
        <f>'2014-2015 Budgeted - Page 2'!H6</f>
        <v>0</v>
      </c>
      <c r="E16" s="142">
        <f>'2014-2015 Budgeted - Page 2'!I6</f>
        <v>0</v>
      </c>
      <c r="F16" s="142">
        <f>'2014-2015 Budgeted - Page 2'!C6</f>
        <v>0</v>
      </c>
      <c r="G16" s="142">
        <f>SUM('2014-2015 Budgeted - Page 2'!F23:F24)</f>
        <v>0</v>
      </c>
      <c r="H16" s="142">
        <f>'2014-2015 Budgeted - Page 2'!F25</f>
        <v>0</v>
      </c>
      <c r="J16" s="903"/>
      <c r="L16" s="429"/>
      <c r="M16" s="429"/>
      <c r="N16" s="429"/>
      <c r="O16" s="429"/>
      <c r="P16" s="429"/>
      <c r="Q16" s="429"/>
      <c r="R16" s="429"/>
      <c r="S16" s="429"/>
      <c r="T16" s="429"/>
      <c r="U16" s="429"/>
      <c r="V16" s="429"/>
      <c r="W16" s="429"/>
      <c r="X16" s="429"/>
      <c r="Y16" s="429"/>
      <c r="Z16" s="429"/>
      <c r="AA16" s="429"/>
      <c r="AB16" s="429"/>
      <c r="AC16" s="429"/>
      <c r="AD16" s="429"/>
      <c r="AE16" s="429"/>
    </row>
    <row r="17" spans="1:31" ht="18" customHeight="1">
      <c r="A17" s="141" t="s">
        <v>11</v>
      </c>
      <c r="B17" s="142">
        <f>'2012-2013 Actual - Page 4'!H7</f>
        <v>0</v>
      </c>
      <c r="C17" s="142">
        <f>'2013-2014 Actual-Est - Page 3'!H7</f>
        <v>0</v>
      </c>
      <c r="D17" s="142">
        <f>'2014-2015 Budgeted - Page 2'!H7</f>
        <v>0</v>
      </c>
      <c r="E17" s="143"/>
      <c r="F17" s="142">
        <f>'2014-2015 Budgeted - Page 2'!C7</f>
        <v>0</v>
      </c>
      <c r="G17" s="143"/>
      <c r="H17" s="143"/>
      <c r="J17" s="903"/>
      <c r="L17" s="429"/>
      <c r="M17" s="429"/>
      <c r="N17" s="429"/>
      <c r="O17" s="429"/>
      <c r="P17" s="429"/>
      <c r="Q17" s="429"/>
      <c r="R17" s="429"/>
      <c r="S17" s="429"/>
      <c r="T17" s="429"/>
      <c r="U17" s="429"/>
      <c r="V17" s="429"/>
      <c r="W17" s="429"/>
      <c r="X17" s="429"/>
      <c r="Y17" s="429"/>
      <c r="Z17" s="429"/>
      <c r="AA17" s="429"/>
      <c r="AB17" s="429"/>
      <c r="AC17" s="429"/>
      <c r="AD17" s="429"/>
      <c r="AE17" s="429"/>
    </row>
    <row r="18" spans="1:31" ht="18" customHeight="1" thickBot="1">
      <c r="A18" s="141" t="s">
        <v>12</v>
      </c>
      <c r="B18" s="142">
        <f>'2012-2013 Actual - Page 4'!H8</f>
        <v>0</v>
      </c>
      <c r="C18" s="142">
        <f>'2013-2014 Actual-Est - Page 3'!H8</f>
        <v>0</v>
      </c>
      <c r="D18" s="142">
        <f>'2014-2015 Budgeted - Page 2'!H8</f>
        <v>0</v>
      </c>
      <c r="E18" s="142">
        <f>'2014-2015 Budgeted - Page 2'!I8</f>
        <v>0</v>
      </c>
      <c r="F18" s="142">
        <f>'2014-2015 Budgeted - Page 2'!C8</f>
        <v>0</v>
      </c>
      <c r="G18" s="143"/>
      <c r="H18" s="143"/>
      <c r="J18" s="904"/>
      <c r="L18" s="429"/>
      <c r="M18" s="429"/>
      <c r="N18" s="429"/>
      <c r="O18" s="429"/>
      <c r="P18" s="429"/>
      <c r="Q18" s="429"/>
      <c r="R18" s="429"/>
      <c r="S18" s="429"/>
      <c r="T18" s="429"/>
      <c r="U18" s="429"/>
      <c r="V18" s="429"/>
      <c r="W18" s="429"/>
      <c r="X18" s="429"/>
      <c r="Y18" s="429"/>
      <c r="Z18" s="429"/>
      <c r="AA18" s="429"/>
      <c r="AB18" s="429"/>
      <c r="AC18" s="429"/>
      <c r="AD18" s="429"/>
      <c r="AE18" s="429"/>
    </row>
    <row r="19" spans="1:31" ht="18" customHeight="1" thickBot="1">
      <c r="A19" s="141" t="s">
        <v>13</v>
      </c>
      <c r="B19" s="142">
        <f>'2012-2013 Actual - Page 4'!H9</f>
        <v>0</v>
      </c>
      <c r="C19" s="142">
        <f>'2013-2014 Actual-Est - Page 3'!H9</f>
        <v>0</v>
      </c>
      <c r="D19" s="142">
        <f>'2014-2015 Budgeted - Page 2'!H9</f>
        <v>0</v>
      </c>
      <c r="E19" s="143"/>
      <c r="F19" s="142">
        <f>'2014-2015 Budgeted - Page 2'!C9</f>
        <v>0</v>
      </c>
      <c r="G19" s="143"/>
      <c r="H19" s="143"/>
      <c r="J19" s="144">
        <f>SUM('Cover - Page 1'!E22:F22)</f>
        <v>0</v>
      </c>
      <c r="L19" s="429"/>
      <c r="M19" s="429"/>
      <c r="N19" s="429"/>
      <c r="O19" s="429"/>
      <c r="P19" s="429"/>
      <c r="Q19" s="429"/>
      <c r="R19" s="429"/>
      <c r="S19" s="429"/>
      <c r="T19" s="429"/>
      <c r="U19" s="429"/>
      <c r="V19" s="429"/>
      <c r="W19" s="429"/>
      <c r="X19" s="429"/>
      <c r="Y19" s="429"/>
      <c r="Z19" s="429"/>
      <c r="AA19" s="429"/>
      <c r="AB19" s="429"/>
      <c r="AC19" s="429"/>
      <c r="AD19" s="429"/>
      <c r="AE19" s="429"/>
    </row>
    <row r="20" spans="1:31" ht="18" customHeight="1">
      <c r="A20" s="141" t="s">
        <v>14</v>
      </c>
      <c r="B20" s="142">
        <f>'2012-2013 Actual - Page 4'!H10</f>
        <v>0</v>
      </c>
      <c r="C20" s="142">
        <f>'2013-2014 Actual-Est - Page 3'!H10</f>
        <v>0</v>
      </c>
      <c r="D20" s="142">
        <f>'2014-2015 Budgeted - Page 2'!H10</f>
        <v>0</v>
      </c>
      <c r="E20" s="142">
        <f>'2014-2015 Budgeted - Page 2'!I10</f>
        <v>0</v>
      </c>
      <c r="F20" s="142">
        <f>'2014-2015 Budgeted - Page 2'!C10</f>
        <v>0</v>
      </c>
      <c r="G20" s="143"/>
      <c r="H20" s="143"/>
      <c r="L20" s="429"/>
      <c r="M20" s="429"/>
      <c r="N20" s="429"/>
      <c r="O20" s="429"/>
      <c r="P20" s="429"/>
      <c r="Q20" s="429"/>
      <c r="R20" s="429"/>
      <c r="S20" s="429"/>
      <c r="T20" s="429"/>
      <c r="U20" s="429"/>
      <c r="V20" s="429"/>
      <c r="W20" s="429"/>
      <c r="X20" s="429"/>
      <c r="Y20" s="429"/>
      <c r="Z20" s="429"/>
      <c r="AA20" s="429"/>
      <c r="AB20" s="429"/>
      <c r="AC20" s="429"/>
      <c r="AD20" s="429"/>
      <c r="AE20" s="429"/>
    </row>
    <row r="21" spans="1:31" ht="18" customHeight="1">
      <c r="A21" s="141" t="s">
        <v>15</v>
      </c>
      <c r="B21" s="142">
        <f>'2012-2013 Actual - Page 4'!H11</f>
        <v>0</v>
      </c>
      <c r="C21" s="142">
        <f>'2013-2014 Actual-Est - Page 3'!H11</f>
        <v>0</v>
      </c>
      <c r="D21" s="142">
        <f>'2014-2015 Budgeted - Page 2'!H11</f>
        <v>0</v>
      </c>
      <c r="E21" s="142">
        <f>'2014-2015 Budgeted - Page 2'!I11</f>
        <v>0</v>
      </c>
      <c r="F21" s="142">
        <f>'2014-2015 Budgeted - Page 2'!C11</f>
        <v>0</v>
      </c>
      <c r="G21" s="143"/>
      <c r="H21" s="143"/>
      <c r="J21" s="140"/>
      <c r="L21" s="429"/>
      <c r="M21" s="429"/>
      <c r="N21" s="429"/>
      <c r="O21" s="429"/>
      <c r="P21" s="429"/>
      <c r="Q21" s="429"/>
      <c r="R21" s="429"/>
      <c r="S21" s="429"/>
      <c r="T21" s="429"/>
      <c r="U21" s="429"/>
      <c r="V21" s="429"/>
      <c r="W21" s="429"/>
      <c r="X21" s="429"/>
      <c r="Y21" s="429"/>
      <c r="Z21" s="429"/>
      <c r="AA21" s="429"/>
      <c r="AB21" s="429"/>
      <c r="AC21" s="429"/>
      <c r="AD21" s="429"/>
      <c r="AE21" s="429"/>
    </row>
    <row r="22" spans="1:31" ht="18" customHeight="1">
      <c r="A22" s="141" t="s">
        <v>3</v>
      </c>
      <c r="B22" s="142">
        <f>'2012-2013 Actual - Page 4'!H12</f>
        <v>0</v>
      </c>
      <c r="C22" s="142">
        <f>'2013-2014 Actual-Est - Page 3'!H12</f>
        <v>0</v>
      </c>
      <c r="D22" s="142">
        <f>'2014-2015 Budgeted - Page 2'!H12</f>
        <v>0</v>
      </c>
      <c r="E22" s="142">
        <f>'2014-2015 Budgeted - Page 2'!I12</f>
        <v>0</v>
      </c>
      <c r="F22" s="142">
        <f>'2014-2015 Budgeted - Page 2'!C12</f>
        <v>0</v>
      </c>
      <c r="G22" s="142">
        <f>SUM('2014-2015 Budgeted - Page 2'!G23:G24)</f>
        <v>0</v>
      </c>
      <c r="H22" s="142">
        <f>'2014-2015 Budgeted - Page 2'!G25</f>
        <v>0</v>
      </c>
      <c r="J22" s="905" t="s">
        <v>325</v>
      </c>
      <c r="L22" s="429"/>
      <c r="M22" s="429"/>
      <c r="N22" s="429"/>
      <c r="O22" s="429"/>
      <c r="P22" s="429"/>
      <c r="Q22" s="429"/>
      <c r="R22" s="429"/>
      <c r="S22" s="429"/>
      <c r="T22" s="429"/>
      <c r="U22" s="429"/>
      <c r="V22" s="429"/>
      <c r="W22" s="429"/>
      <c r="X22" s="429"/>
      <c r="Y22" s="429"/>
      <c r="Z22" s="429"/>
      <c r="AA22" s="429"/>
      <c r="AB22" s="429"/>
      <c r="AC22" s="429"/>
      <c r="AD22" s="429"/>
      <c r="AE22" s="429"/>
    </row>
    <row r="23" spans="1:31" ht="18" customHeight="1">
      <c r="A23" s="141" t="s">
        <v>4</v>
      </c>
      <c r="B23" s="142">
        <f>'2012-2013 Actual - Page 4'!H13</f>
        <v>0</v>
      </c>
      <c r="C23" s="142">
        <f>'2013-2014 Actual-Est - Page 3'!H13</f>
        <v>0</v>
      </c>
      <c r="D23" s="142">
        <f>'2014-2015 Budgeted - Page 2'!H13</f>
        <v>0</v>
      </c>
      <c r="E23" s="143"/>
      <c r="F23" s="142">
        <f>'2014-2015 Budgeted - Page 2'!C13</f>
        <v>0</v>
      </c>
      <c r="G23" s="142">
        <f>SUM('2014-2015 Budgeted - Page 2'!H23:H24)</f>
        <v>0</v>
      </c>
      <c r="H23" s="142">
        <f>'2014-2015 Budgeted - Page 2'!H25</f>
        <v>0</v>
      </c>
      <c r="J23" s="905"/>
      <c r="L23" s="429"/>
      <c r="M23" s="429"/>
      <c r="N23" s="429"/>
      <c r="O23" s="429"/>
      <c r="P23" s="429"/>
      <c r="Q23" s="429"/>
      <c r="R23" s="429"/>
      <c r="S23" s="429"/>
      <c r="T23" s="429"/>
      <c r="U23" s="429"/>
      <c r="V23" s="429"/>
      <c r="W23" s="429"/>
      <c r="X23" s="429"/>
      <c r="Y23" s="429"/>
      <c r="Z23" s="429"/>
      <c r="AA23" s="429"/>
      <c r="AB23" s="429"/>
      <c r="AC23" s="429"/>
      <c r="AD23" s="429"/>
      <c r="AE23" s="429"/>
    </row>
    <row r="24" spans="1:31" ht="35" customHeight="1" thickBot="1">
      <c r="A24" s="328" t="s">
        <v>364</v>
      </c>
      <c r="B24" s="142">
        <f>'2012-2013 Actual - Page 4'!H14</f>
        <v>0</v>
      </c>
      <c r="C24" s="142">
        <f>'2013-2014 Actual-Est - Page 3'!H14</f>
        <v>0</v>
      </c>
      <c r="D24" s="142">
        <f>'2014-2015 Budgeted - Page 2'!H14</f>
        <v>0</v>
      </c>
      <c r="E24" s="142">
        <f>'2014-2015 Budgeted - Page 2'!I14</f>
        <v>0</v>
      </c>
      <c r="F24" s="142">
        <f>'2014-2015 Budgeted - Page 2'!C14</f>
        <v>0</v>
      </c>
      <c r="G24" s="142">
        <f>SUM('2014-2015 Budgeted - Page 2'!I23:I24)</f>
        <v>0</v>
      </c>
      <c r="H24" s="142">
        <f>'2014-2015 Budgeted - Page 2'!I25</f>
        <v>0</v>
      </c>
      <c r="J24" s="906"/>
      <c r="L24" s="429"/>
      <c r="M24" s="429"/>
      <c r="N24" s="429"/>
      <c r="O24" s="429"/>
      <c r="P24" s="429"/>
      <c r="Q24" s="429"/>
      <c r="R24" s="429"/>
      <c r="S24" s="429"/>
      <c r="T24" s="429"/>
      <c r="U24" s="429"/>
      <c r="V24" s="429"/>
      <c r="W24" s="429"/>
      <c r="X24" s="429"/>
      <c r="Y24" s="429"/>
      <c r="Z24" s="429"/>
      <c r="AA24" s="429"/>
      <c r="AB24" s="429"/>
      <c r="AC24" s="429"/>
      <c r="AD24" s="429"/>
      <c r="AE24" s="429"/>
    </row>
    <row r="25" spans="1:31" ht="18" customHeight="1" thickBot="1">
      <c r="A25" s="141" t="s">
        <v>16</v>
      </c>
      <c r="B25" s="142">
        <f>'2012-2013 Actual - Page 4'!H15</f>
        <v>0</v>
      </c>
      <c r="C25" s="142">
        <f>'2013-2014 Actual-Est - Page 3'!H15</f>
        <v>0</v>
      </c>
      <c r="D25" s="142">
        <f>'2014-2015 Budgeted - Page 2'!H15</f>
        <v>0</v>
      </c>
      <c r="E25" s="142">
        <f>'2014-2015 Budgeted - Page 2'!I15</f>
        <v>0</v>
      </c>
      <c r="F25" s="142">
        <f>'2014-2015 Budgeted - Page 2'!C15</f>
        <v>0</v>
      </c>
      <c r="G25" s="143"/>
      <c r="H25" s="143"/>
      <c r="J25" s="144">
        <f>'Cover - Page 1'!H22</f>
        <v>0</v>
      </c>
      <c r="L25" s="429"/>
      <c r="M25" s="429"/>
      <c r="N25" s="429"/>
      <c r="O25" s="429"/>
      <c r="P25" s="429"/>
      <c r="Q25" s="429"/>
      <c r="R25" s="429"/>
      <c r="S25" s="429"/>
      <c r="T25" s="429"/>
      <c r="U25" s="429"/>
      <c r="V25" s="429"/>
      <c r="W25" s="429"/>
      <c r="X25" s="429"/>
      <c r="Y25" s="429"/>
      <c r="Z25" s="429"/>
      <c r="AA25" s="429"/>
      <c r="AB25" s="429"/>
      <c r="AC25" s="429"/>
      <c r="AD25" s="429"/>
      <c r="AE25" s="429"/>
    </row>
    <row r="26" spans="1:31" ht="18" customHeight="1">
      <c r="A26" s="141" t="s">
        <v>363</v>
      </c>
      <c r="B26" s="142">
        <f>'2012-2013 Actual - Page 4'!H16</f>
        <v>0</v>
      </c>
      <c r="C26" s="142">
        <f>'2013-2014 Actual-Est - Page 3'!H16</f>
        <v>0</v>
      </c>
      <c r="D26" s="142">
        <f>'2014-2015 Budgeted - Page 2'!H16</f>
        <v>0</v>
      </c>
      <c r="E26" s="142">
        <f>'2014-2015 Budgeted - Page 2'!I16</f>
        <v>0</v>
      </c>
      <c r="F26" s="142">
        <f>'2014-2015 Budgeted - Page 2'!C16</f>
        <v>0</v>
      </c>
      <c r="G26" s="143"/>
      <c r="H26" s="143"/>
      <c r="L26" s="429"/>
      <c r="M26" s="429"/>
      <c r="N26" s="429"/>
      <c r="O26" s="429"/>
      <c r="P26" s="429"/>
      <c r="Q26" s="429"/>
      <c r="R26" s="429"/>
      <c r="S26" s="429"/>
      <c r="T26" s="429"/>
      <c r="U26" s="429"/>
      <c r="V26" s="429"/>
      <c r="W26" s="429"/>
      <c r="X26" s="429"/>
      <c r="Y26" s="429"/>
      <c r="Z26" s="429"/>
      <c r="AA26" s="429"/>
      <c r="AB26" s="429"/>
      <c r="AC26" s="429"/>
      <c r="AD26" s="429"/>
      <c r="AE26" s="429"/>
    </row>
    <row r="27" spans="1:31" ht="18" customHeight="1">
      <c r="A27" s="322">
        <f>'2014-2015 Budgeted - Page 2'!A17</f>
        <v>0</v>
      </c>
      <c r="B27" s="142">
        <f>'2012-2013 Actual - Page 4'!H17</f>
        <v>0</v>
      </c>
      <c r="C27" s="142">
        <f>'2013-2014 Actual-Est - Page 3'!H17</f>
        <v>0</v>
      </c>
      <c r="D27" s="142">
        <f>'2014-2015 Budgeted - Page 2'!H17</f>
        <v>0</v>
      </c>
      <c r="E27" s="142">
        <f>'2014-2015 Budgeted - Page 2'!I17</f>
        <v>0</v>
      </c>
      <c r="F27" s="142">
        <f>'2014-2015 Budgeted - Page 2'!C17</f>
        <v>0</v>
      </c>
      <c r="G27" s="143"/>
      <c r="H27" s="143"/>
      <c r="J27" s="246"/>
      <c r="L27" s="429"/>
      <c r="M27" s="429"/>
      <c r="N27" s="429"/>
      <c r="O27" s="429"/>
      <c r="P27" s="429"/>
      <c r="Q27" s="429"/>
      <c r="R27" s="429"/>
      <c r="S27" s="429"/>
      <c r="T27" s="429"/>
      <c r="U27" s="429"/>
      <c r="V27" s="429"/>
      <c r="W27" s="429"/>
      <c r="X27" s="429"/>
      <c r="Y27" s="429"/>
      <c r="Z27" s="429"/>
      <c r="AA27" s="429"/>
      <c r="AB27" s="429"/>
      <c r="AC27" s="429"/>
      <c r="AD27" s="429"/>
      <c r="AE27" s="429"/>
    </row>
    <row r="28" spans="1:31" ht="18" customHeight="1" thickBot="1">
      <c r="A28" s="145" t="s">
        <v>92</v>
      </c>
      <c r="B28" s="142">
        <f t="shared" ref="B28:H28" si="0">SUM(B16:B27)</f>
        <v>0</v>
      </c>
      <c r="C28" s="142">
        <f t="shared" si="0"/>
        <v>0</v>
      </c>
      <c r="D28" s="142">
        <f t="shared" si="0"/>
        <v>0</v>
      </c>
      <c r="E28" s="142">
        <f t="shared" si="0"/>
        <v>0</v>
      </c>
      <c r="F28" s="142">
        <f t="shared" si="0"/>
        <v>0</v>
      </c>
      <c r="G28" s="142">
        <f t="shared" si="0"/>
        <v>0</v>
      </c>
      <c r="H28" s="146">
        <f t="shared" si="0"/>
        <v>0</v>
      </c>
      <c r="J28" s="337"/>
      <c r="L28" s="429"/>
      <c r="M28" s="429"/>
      <c r="N28" s="429"/>
      <c r="O28" s="429"/>
      <c r="P28" s="429"/>
      <c r="Q28" s="429"/>
      <c r="R28" s="429"/>
      <c r="S28" s="429"/>
      <c r="T28" s="429"/>
      <c r="U28" s="429"/>
      <c r="V28" s="429"/>
      <c r="W28" s="429"/>
      <c r="X28" s="429"/>
      <c r="Y28" s="429"/>
      <c r="Z28" s="429"/>
      <c r="AA28" s="429"/>
      <c r="AB28" s="429"/>
      <c r="AC28" s="429"/>
      <c r="AD28" s="429"/>
      <c r="AE28" s="429"/>
    </row>
    <row r="29" spans="1:31" ht="13" thickTop="1">
      <c r="J29" s="135"/>
      <c r="L29" s="429"/>
      <c r="M29" s="429"/>
      <c r="N29" s="429"/>
      <c r="O29" s="429"/>
      <c r="P29" s="429"/>
      <c r="Q29" s="429"/>
      <c r="R29" s="429"/>
      <c r="S29" s="429"/>
      <c r="T29" s="429"/>
      <c r="U29" s="429"/>
      <c r="V29" s="429"/>
      <c r="W29" s="429"/>
      <c r="X29" s="429"/>
      <c r="Y29" s="429"/>
      <c r="Z29" s="429"/>
      <c r="AA29" s="429"/>
      <c r="AB29" s="429"/>
      <c r="AC29" s="429"/>
      <c r="AD29" s="429"/>
      <c r="AE29" s="429"/>
    </row>
    <row r="30" spans="1:31" ht="18" customHeight="1">
      <c r="F30" s="147"/>
      <c r="G30" s="147"/>
      <c r="H30" s="135"/>
      <c r="L30" s="429"/>
      <c r="M30" s="429"/>
      <c r="N30" s="429"/>
      <c r="O30" s="429"/>
      <c r="P30" s="429"/>
      <c r="Q30" s="429"/>
      <c r="R30" s="429"/>
      <c r="S30" s="429"/>
      <c r="T30" s="429"/>
      <c r="U30" s="429"/>
      <c r="V30" s="429"/>
      <c r="W30" s="429"/>
      <c r="X30" s="429"/>
      <c r="Y30" s="429"/>
      <c r="Z30" s="429"/>
      <c r="AA30" s="429"/>
      <c r="AB30" s="429"/>
      <c r="AC30" s="429"/>
      <c r="AD30" s="429"/>
      <c r="AE30" s="429"/>
    </row>
    <row r="31" spans="1:31">
      <c r="L31" s="429"/>
      <c r="M31" s="429"/>
      <c r="N31" s="429"/>
      <c r="O31" s="429"/>
      <c r="P31" s="429"/>
      <c r="Q31" s="429"/>
      <c r="R31" s="429"/>
      <c r="S31" s="429"/>
      <c r="T31" s="429"/>
      <c r="U31" s="429"/>
      <c r="V31" s="429"/>
      <c r="W31" s="429"/>
      <c r="X31" s="429"/>
      <c r="Y31" s="429"/>
      <c r="Z31" s="429"/>
      <c r="AA31" s="429"/>
      <c r="AB31" s="429"/>
      <c r="AC31" s="429"/>
      <c r="AD31" s="429"/>
      <c r="AE31" s="429"/>
    </row>
    <row r="32" spans="1:31">
      <c r="A32" s="148"/>
      <c r="B32" s="134"/>
      <c r="C32" s="134"/>
      <c r="D32" s="134"/>
      <c r="E32" s="134"/>
      <c r="F32" s="134"/>
      <c r="G32" s="134"/>
      <c r="H32" s="134"/>
      <c r="I32" s="134"/>
      <c r="J32" s="134"/>
      <c r="L32" s="429"/>
      <c r="M32" s="429"/>
      <c r="N32" s="429"/>
      <c r="O32" s="429"/>
      <c r="P32" s="429"/>
      <c r="Q32" s="429"/>
      <c r="R32" s="429"/>
      <c r="S32" s="429"/>
      <c r="T32" s="429"/>
      <c r="U32" s="429"/>
      <c r="V32" s="429"/>
      <c r="W32" s="429"/>
      <c r="X32" s="429"/>
      <c r="Y32" s="429"/>
      <c r="Z32" s="429"/>
      <c r="AA32" s="429"/>
      <c r="AB32" s="429"/>
      <c r="AC32" s="429"/>
      <c r="AD32" s="429"/>
      <c r="AE32" s="429"/>
    </row>
    <row r="33" spans="1:31">
      <c r="A33" s="149"/>
      <c r="B33" s="134"/>
      <c r="C33" s="134"/>
      <c r="D33" s="134"/>
      <c r="E33" s="134"/>
      <c r="F33" s="134"/>
      <c r="G33" s="134"/>
      <c r="H33" s="134"/>
      <c r="I33" s="134"/>
      <c r="J33" s="134"/>
      <c r="L33" s="429"/>
      <c r="M33" s="429"/>
      <c r="N33" s="429"/>
      <c r="O33" s="429"/>
      <c r="P33" s="429"/>
      <c r="Q33" s="429"/>
      <c r="R33" s="429"/>
      <c r="S33" s="429"/>
      <c r="T33" s="429"/>
      <c r="U33" s="429"/>
      <c r="V33" s="429"/>
      <c r="W33" s="429"/>
      <c r="X33" s="429"/>
      <c r="Y33" s="429"/>
      <c r="Z33" s="429"/>
      <c r="AA33" s="429"/>
      <c r="AB33" s="429"/>
      <c r="AC33" s="429"/>
      <c r="AD33" s="429"/>
      <c r="AE33" s="429"/>
    </row>
    <row r="34" spans="1:31">
      <c r="A34" s="150"/>
      <c r="B34" s="134"/>
      <c r="C34" s="134"/>
      <c r="D34" s="134"/>
      <c r="E34" s="134"/>
      <c r="F34" s="134"/>
      <c r="G34" s="134"/>
      <c r="H34" s="134"/>
      <c r="I34" s="134"/>
      <c r="J34" s="134"/>
      <c r="L34" s="429"/>
      <c r="M34" s="429"/>
      <c r="N34" s="429"/>
      <c r="O34" s="429"/>
      <c r="P34" s="429"/>
      <c r="Q34" s="429"/>
      <c r="R34" s="429"/>
      <c r="S34" s="429"/>
      <c r="T34" s="429"/>
      <c r="U34" s="429"/>
      <c r="V34" s="429"/>
      <c r="W34" s="429"/>
      <c r="X34" s="429"/>
      <c r="Y34" s="429"/>
      <c r="Z34" s="429"/>
      <c r="AA34" s="429"/>
      <c r="AB34" s="429"/>
      <c r="AC34" s="429"/>
      <c r="AD34" s="429"/>
      <c r="AE34" s="429"/>
    </row>
    <row r="35" spans="1:31">
      <c r="L35" s="429"/>
      <c r="M35" s="429"/>
      <c r="N35" s="429"/>
      <c r="O35" s="429"/>
      <c r="P35" s="429"/>
      <c r="Q35" s="429"/>
      <c r="R35" s="429"/>
      <c r="S35" s="429"/>
      <c r="T35" s="429"/>
      <c r="U35" s="429"/>
      <c r="V35" s="429"/>
      <c r="W35" s="429"/>
      <c r="X35" s="429"/>
      <c r="Y35" s="429"/>
      <c r="Z35" s="429"/>
      <c r="AA35" s="429"/>
      <c r="AB35" s="429"/>
      <c r="AC35" s="429"/>
      <c r="AD35" s="429"/>
      <c r="AE35" s="429"/>
    </row>
    <row r="36" spans="1:31">
      <c r="L36" s="429"/>
      <c r="M36" s="429"/>
      <c r="N36" s="429"/>
      <c r="O36" s="429"/>
      <c r="P36" s="429"/>
      <c r="Q36" s="429"/>
      <c r="R36" s="429"/>
      <c r="S36" s="429"/>
      <c r="T36" s="429"/>
      <c r="U36" s="429"/>
      <c r="V36" s="429"/>
      <c r="W36" s="429"/>
      <c r="X36" s="429"/>
      <c r="Y36" s="429"/>
      <c r="Z36" s="429"/>
      <c r="AA36" s="429"/>
      <c r="AB36" s="429"/>
      <c r="AC36" s="429"/>
      <c r="AD36" s="429"/>
      <c r="AE36" s="429"/>
    </row>
    <row r="37" spans="1:31">
      <c r="L37" s="429"/>
      <c r="M37" s="429"/>
      <c r="N37" s="429"/>
      <c r="O37" s="429"/>
      <c r="P37" s="429"/>
      <c r="Q37" s="429"/>
      <c r="R37" s="429"/>
      <c r="S37" s="429"/>
      <c r="T37" s="429"/>
      <c r="U37" s="429"/>
      <c r="V37" s="429"/>
      <c r="W37" s="429"/>
      <c r="X37" s="429"/>
      <c r="Y37" s="429"/>
      <c r="Z37" s="429"/>
      <c r="AA37" s="429"/>
      <c r="AB37" s="429"/>
      <c r="AC37" s="429"/>
      <c r="AD37" s="429"/>
      <c r="AE37" s="429"/>
    </row>
    <row r="38" spans="1:31">
      <c r="L38" s="429"/>
      <c r="M38" s="429"/>
      <c r="N38" s="429"/>
      <c r="O38" s="429"/>
      <c r="P38" s="429"/>
      <c r="Q38" s="429"/>
      <c r="R38" s="429"/>
      <c r="S38" s="429"/>
      <c r="T38" s="429"/>
      <c r="U38" s="429"/>
      <c r="V38" s="429"/>
      <c r="W38" s="429"/>
      <c r="X38" s="429"/>
      <c r="Y38" s="429"/>
      <c r="Z38" s="429"/>
      <c r="AA38" s="429"/>
      <c r="AB38" s="429"/>
      <c r="AC38" s="429"/>
      <c r="AD38" s="429"/>
      <c r="AE38" s="429"/>
    </row>
    <row r="39" spans="1:31">
      <c r="L39" s="429"/>
      <c r="M39" s="429"/>
      <c r="N39" s="429"/>
      <c r="O39" s="429"/>
      <c r="P39" s="429"/>
      <c r="Q39" s="429"/>
      <c r="R39" s="429"/>
      <c r="S39" s="429"/>
      <c r="T39" s="429"/>
      <c r="U39" s="429"/>
      <c r="V39" s="429"/>
      <c r="W39" s="429"/>
      <c r="X39" s="429"/>
      <c r="Y39" s="429"/>
      <c r="Z39" s="429"/>
      <c r="AA39" s="429"/>
      <c r="AB39" s="429"/>
      <c r="AC39" s="429"/>
      <c r="AD39" s="429"/>
      <c r="AE39" s="429"/>
    </row>
    <row r="40" spans="1:31">
      <c r="L40" s="429"/>
      <c r="M40" s="429"/>
      <c r="N40" s="429"/>
      <c r="O40" s="429"/>
      <c r="P40" s="429"/>
      <c r="Q40" s="429"/>
      <c r="R40" s="429"/>
      <c r="S40" s="429"/>
      <c r="T40" s="429"/>
      <c r="U40" s="429"/>
      <c r="V40" s="429"/>
      <c r="W40" s="429"/>
      <c r="X40" s="429"/>
      <c r="Y40" s="429"/>
      <c r="Z40" s="429"/>
      <c r="AA40" s="429"/>
      <c r="AB40" s="429"/>
      <c r="AC40" s="429"/>
      <c r="AD40" s="429"/>
      <c r="AE40" s="429"/>
    </row>
    <row r="41" spans="1:31">
      <c r="L41" s="429"/>
      <c r="M41" s="429"/>
      <c r="N41" s="429"/>
      <c r="O41" s="429"/>
      <c r="P41" s="429"/>
      <c r="Q41" s="429"/>
      <c r="R41" s="429"/>
      <c r="S41" s="429"/>
      <c r="T41" s="429"/>
      <c r="U41" s="429"/>
      <c r="V41" s="429"/>
      <c r="W41" s="429"/>
      <c r="X41" s="429"/>
      <c r="Y41" s="429"/>
      <c r="Z41" s="429"/>
      <c r="AA41" s="429"/>
      <c r="AB41" s="429"/>
      <c r="AC41" s="429"/>
      <c r="AD41" s="429"/>
      <c r="AE41" s="429"/>
    </row>
    <row r="42" spans="1:31">
      <c r="L42" s="429"/>
      <c r="M42" s="429"/>
      <c r="N42" s="429"/>
      <c r="O42" s="429"/>
      <c r="P42" s="429"/>
      <c r="Q42" s="429"/>
      <c r="R42" s="429"/>
      <c r="S42" s="429"/>
      <c r="T42" s="429"/>
      <c r="U42" s="429"/>
      <c r="V42" s="429"/>
      <c r="W42" s="429"/>
      <c r="X42" s="429"/>
      <c r="Y42" s="429"/>
      <c r="Z42" s="429"/>
      <c r="AA42" s="429"/>
      <c r="AB42" s="429"/>
      <c r="AC42" s="429"/>
      <c r="AD42" s="429"/>
      <c r="AE42" s="429"/>
    </row>
    <row r="43" spans="1:31">
      <c r="L43" s="429"/>
      <c r="M43" s="429"/>
      <c r="N43" s="429"/>
      <c r="O43" s="429"/>
      <c r="P43" s="429"/>
      <c r="Q43" s="429"/>
      <c r="R43" s="429"/>
      <c r="S43" s="429"/>
      <c r="T43" s="429"/>
      <c r="U43" s="429"/>
      <c r="V43" s="429"/>
      <c r="W43" s="429"/>
      <c r="X43" s="429"/>
      <c r="Y43" s="429"/>
      <c r="Z43" s="429"/>
      <c r="AA43" s="429"/>
      <c r="AB43" s="429"/>
      <c r="AC43" s="429"/>
      <c r="AD43" s="429"/>
      <c r="AE43" s="429"/>
    </row>
    <row r="44" spans="1:31">
      <c r="L44" s="429"/>
      <c r="M44" s="429"/>
      <c r="N44" s="429"/>
      <c r="O44" s="429"/>
      <c r="P44" s="429"/>
      <c r="Q44" s="429"/>
      <c r="R44" s="429"/>
      <c r="S44" s="429"/>
      <c r="T44" s="429"/>
      <c r="U44" s="429"/>
      <c r="V44" s="429"/>
      <c r="W44" s="429"/>
      <c r="X44" s="429"/>
      <c r="Y44" s="429"/>
      <c r="Z44" s="429"/>
      <c r="AA44" s="429"/>
      <c r="AB44" s="429"/>
      <c r="AC44" s="429"/>
      <c r="AD44" s="429"/>
      <c r="AE44" s="429"/>
    </row>
    <row r="45" spans="1:31">
      <c r="L45" s="429"/>
      <c r="M45" s="429"/>
      <c r="N45" s="429"/>
      <c r="O45" s="429"/>
      <c r="P45" s="429"/>
      <c r="Q45" s="429"/>
      <c r="R45" s="429"/>
      <c r="S45" s="429"/>
      <c r="T45" s="429"/>
      <c r="U45" s="429"/>
      <c r="V45" s="429"/>
      <c r="W45" s="429"/>
      <c r="X45" s="429"/>
      <c r="Y45" s="429"/>
      <c r="Z45" s="429"/>
      <c r="AA45" s="429"/>
      <c r="AB45" s="429"/>
      <c r="AC45" s="429"/>
      <c r="AD45" s="429"/>
      <c r="AE45" s="429"/>
    </row>
    <row r="46" spans="1:31">
      <c r="L46" s="429"/>
      <c r="M46" s="429"/>
      <c r="N46" s="429"/>
      <c r="O46" s="429"/>
      <c r="P46" s="429"/>
      <c r="Q46" s="429"/>
      <c r="R46" s="429"/>
      <c r="S46" s="429"/>
      <c r="T46" s="429"/>
      <c r="U46" s="429"/>
      <c r="V46" s="429"/>
      <c r="W46" s="429"/>
      <c r="X46" s="429"/>
      <c r="Y46" s="429"/>
      <c r="Z46" s="429"/>
      <c r="AA46" s="429"/>
      <c r="AB46" s="429"/>
      <c r="AC46" s="429"/>
      <c r="AD46" s="429"/>
      <c r="AE46" s="429"/>
    </row>
    <row r="47" spans="1:31">
      <c r="L47" s="429"/>
      <c r="M47" s="429"/>
      <c r="N47" s="429"/>
      <c r="O47" s="429"/>
      <c r="P47" s="429"/>
      <c r="Q47" s="429"/>
      <c r="R47" s="429"/>
      <c r="S47" s="429"/>
      <c r="T47" s="429"/>
      <c r="U47" s="429"/>
      <c r="V47" s="429"/>
      <c r="W47" s="429"/>
      <c r="X47" s="429"/>
      <c r="Y47" s="429"/>
      <c r="Z47" s="429"/>
      <c r="AA47" s="429"/>
      <c r="AB47" s="429"/>
      <c r="AC47" s="429"/>
      <c r="AD47" s="429"/>
      <c r="AE47" s="429"/>
    </row>
    <row r="48" spans="1:31">
      <c r="L48" s="429"/>
      <c r="M48" s="429"/>
      <c r="N48" s="429"/>
      <c r="O48" s="429"/>
      <c r="P48" s="429"/>
      <c r="Q48" s="429"/>
      <c r="R48" s="429"/>
      <c r="S48" s="429"/>
      <c r="T48" s="429"/>
      <c r="U48" s="429"/>
      <c r="V48" s="429"/>
      <c r="W48" s="429"/>
      <c r="X48" s="429"/>
      <c r="Y48" s="429"/>
      <c r="Z48" s="429"/>
      <c r="AA48" s="429"/>
      <c r="AB48" s="429"/>
      <c r="AC48" s="429"/>
      <c r="AD48" s="429"/>
      <c r="AE48" s="429"/>
    </row>
    <row r="49" spans="12:31">
      <c r="L49" s="429"/>
      <c r="M49" s="429"/>
      <c r="N49" s="429"/>
      <c r="O49" s="429"/>
      <c r="P49" s="429"/>
      <c r="Q49" s="429"/>
      <c r="R49" s="429"/>
      <c r="S49" s="429"/>
      <c r="T49" s="429"/>
      <c r="U49" s="429"/>
      <c r="V49" s="429"/>
      <c r="W49" s="429"/>
      <c r="X49" s="429"/>
      <c r="Y49" s="429"/>
      <c r="Z49" s="429"/>
      <c r="AA49" s="429"/>
      <c r="AB49" s="429"/>
      <c r="AC49" s="429"/>
      <c r="AD49" s="429"/>
      <c r="AE49" s="429"/>
    </row>
    <row r="50" spans="12:31">
      <c r="L50" s="429"/>
      <c r="M50" s="429"/>
      <c r="N50" s="429"/>
      <c r="O50" s="429"/>
      <c r="P50" s="429"/>
      <c r="Q50" s="429"/>
      <c r="R50" s="429"/>
      <c r="S50" s="429"/>
      <c r="T50" s="429"/>
      <c r="U50" s="429"/>
      <c r="V50" s="429"/>
      <c r="W50" s="429"/>
      <c r="X50" s="429"/>
      <c r="Y50" s="429"/>
      <c r="Z50" s="429"/>
      <c r="AA50" s="429"/>
      <c r="AB50" s="429"/>
      <c r="AC50" s="429"/>
      <c r="AD50" s="429"/>
      <c r="AE50" s="429"/>
    </row>
  </sheetData>
  <mergeCells count="6">
    <mergeCell ref="J22:J24"/>
    <mergeCell ref="A6:H6"/>
    <mergeCell ref="A8:H11"/>
    <mergeCell ref="F12:H12"/>
    <mergeCell ref="F14:F15"/>
    <mergeCell ref="J15:J18"/>
  </mergeCells>
  <printOptions horizontalCentered="1" verticalCentered="1"/>
  <pageMargins left="0" right="0" top="0" bottom="0" header="0.5" footer="0.5"/>
  <pageSetup scale="86"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sqref="A1:J25"/>
    </sheetView>
  </sheetViews>
  <sheetFormatPr baseColWidth="10" defaultColWidth="8.83203125" defaultRowHeight="12" x14ac:dyDescent="0"/>
  <cols>
    <col min="1" max="10" width="8.6640625" customWidth="1"/>
  </cols>
  <sheetData>
    <row r="1" spans="1:10">
      <c r="A1" s="915" t="s">
        <v>453</v>
      </c>
      <c r="B1" s="916"/>
      <c r="C1" s="916"/>
      <c r="D1" s="916"/>
      <c r="E1" s="916"/>
      <c r="F1" s="916"/>
      <c r="G1" s="916"/>
      <c r="H1" s="916"/>
      <c r="I1" s="916"/>
      <c r="J1" s="916"/>
    </row>
    <row r="2" spans="1:10">
      <c r="A2" s="916"/>
      <c r="B2" s="916"/>
      <c r="C2" s="916"/>
      <c r="D2" s="916"/>
      <c r="E2" s="916"/>
      <c r="F2" s="916"/>
      <c r="G2" s="916"/>
      <c r="H2" s="916"/>
      <c r="I2" s="916"/>
      <c r="J2" s="916"/>
    </row>
    <row r="3" spans="1:10">
      <c r="A3" s="916"/>
      <c r="B3" s="916"/>
      <c r="C3" s="916"/>
      <c r="D3" s="916"/>
      <c r="E3" s="916"/>
      <c r="F3" s="916"/>
      <c r="G3" s="916"/>
      <c r="H3" s="916"/>
      <c r="I3" s="916"/>
      <c r="J3" s="916"/>
    </row>
    <row r="4" spans="1:10">
      <c r="A4" s="916"/>
      <c r="B4" s="916"/>
      <c r="C4" s="916"/>
      <c r="D4" s="916"/>
      <c r="E4" s="916"/>
      <c r="F4" s="916"/>
      <c r="G4" s="916"/>
      <c r="H4" s="916"/>
      <c r="I4" s="916"/>
      <c r="J4" s="916"/>
    </row>
    <row r="5" spans="1:10">
      <c r="A5" s="916"/>
      <c r="B5" s="916"/>
      <c r="C5" s="916"/>
      <c r="D5" s="916"/>
      <c r="E5" s="916"/>
      <c r="F5" s="916"/>
      <c r="G5" s="916"/>
      <c r="H5" s="916"/>
      <c r="I5" s="916"/>
      <c r="J5" s="916"/>
    </row>
    <row r="6" spans="1:10">
      <c r="A6" s="916"/>
      <c r="B6" s="916"/>
      <c r="C6" s="916"/>
      <c r="D6" s="916"/>
      <c r="E6" s="916"/>
      <c r="F6" s="916"/>
      <c r="G6" s="916"/>
      <c r="H6" s="916"/>
      <c r="I6" s="916"/>
      <c r="J6" s="916"/>
    </row>
    <row r="7" spans="1:10">
      <c r="A7" s="916"/>
      <c r="B7" s="916"/>
      <c r="C7" s="916"/>
      <c r="D7" s="916"/>
      <c r="E7" s="916"/>
      <c r="F7" s="916"/>
      <c r="G7" s="916"/>
      <c r="H7" s="916"/>
      <c r="I7" s="916"/>
      <c r="J7" s="916"/>
    </row>
    <row r="8" spans="1:10">
      <c r="A8" s="916"/>
      <c r="B8" s="916"/>
      <c r="C8" s="916"/>
      <c r="D8" s="916"/>
      <c r="E8" s="916"/>
      <c r="F8" s="916"/>
      <c r="G8" s="916"/>
      <c r="H8" s="916"/>
      <c r="I8" s="916"/>
      <c r="J8" s="916"/>
    </row>
    <row r="9" spans="1:10">
      <c r="A9" s="916"/>
      <c r="B9" s="916"/>
      <c r="C9" s="916"/>
      <c r="D9" s="916"/>
      <c r="E9" s="916"/>
      <c r="F9" s="916"/>
      <c r="G9" s="916"/>
      <c r="H9" s="916"/>
      <c r="I9" s="916"/>
      <c r="J9" s="916"/>
    </row>
    <row r="10" spans="1:10">
      <c r="A10" s="916"/>
      <c r="B10" s="916"/>
      <c r="C10" s="916"/>
      <c r="D10" s="916"/>
      <c r="E10" s="916"/>
      <c r="F10" s="916"/>
      <c r="G10" s="916"/>
      <c r="H10" s="916"/>
      <c r="I10" s="916"/>
      <c r="J10" s="916"/>
    </row>
    <row r="11" spans="1:10">
      <c r="A11" s="916"/>
      <c r="B11" s="916"/>
      <c r="C11" s="916"/>
      <c r="D11" s="916"/>
      <c r="E11" s="916"/>
      <c r="F11" s="916"/>
      <c r="G11" s="916"/>
      <c r="H11" s="916"/>
      <c r="I11" s="916"/>
      <c r="J11" s="916"/>
    </row>
    <row r="12" spans="1:10">
      <c r="A12" s="916"/>
      <c r="B12" s="916"/>
      <c r="C12" s="916"/>
      <c r="D12" s="916"/>
      <c r="E12" s="916"/>
      <c r="F12" s="916"/>
      <c r="G12" s="916"/>
      <c r="H12" s="916"/>
      <c r="I12" s="916"/>
      <c r="J12" s="916"/>
    </row>
    <row r="13" spans="1:10">
      <c r="A13" s="916"/>
      <c r="B13" s="916"/>
      <c r="C13" s="916"/>
      <c r="D13" s="916"/>
      <c r="E13" s="916"/>
      <c r="F13" s="916"/>
      <c r="G13" s="916"/>
      <c r="H13" s="916"/>
      <c r="I13" s="916"/>
      <c r="J13" s="916"/>
    </row>
    <row r="14" spans="1:10">
      <c r="A14" s="916"/>
      <c r="B14" s="916"/>
      <c r="C14" s="916"/>
      <c r="D14" s="916"/>
      <c r="E14" s="916"/>
      <c r="F14" s="916"/>
      <c r="G14" s="916"/>
      <c r="H14" s="916"/>
      <c r="I14" s="916"/>
      <c r="J14" s="916"/>
    </row>
    <row r="15" spans="1:10">
      <c r="A15" s="916"/>
      <c r="B15" s="916"/>
      <c r="C15" s="916"/>
      <c r="D15" s="916"/>
      <c r="E15" s="916"/>
      <c r="F15" s="916"/>
      <c r="G15" s="916"/>
      <c r="H15" s="916"/>
      <c r="I15" s="916"/>
      <c r="J15" s="916"/>
    </row>
    <row r="16" spans="1:10">
      <c r="A16" s="916"/>
      <c r="B16" s="916"/>
      <c r="C16" s="916"/>
      <c r="D16" s="916"/>
      <c r="E16" s="916"/>
      <c r="F16" s="916"/>
      <c r="G16" s="916"/>
      <c r="H16" s="916"/>
      <c r="I16" s="916"/>
      <c r="J16" s="916"/>
    </row>
    <row r="17" spans="1:10">
      <c r="A17" s="916"/>
      <c r="B17" s="916"/>
      <c r="C17" s="916"/>
      <c r="D17" s="916"/>
      <c r="E17" s="916"/>
      <c r="F17" s="916"/>
      <c r="G17" s="916"/>
      <c r="H17" s="916"/>
      <c r="I17" s="916"/>
      <c r="J17" s="916"/>
    </row>
    <row r="18" spans="1:10">
      <c r="A18" s="916"/>
      <c r="B18" s="916"/>
      <c r="C18" s="916"/>
      <c r="D18" s="916"/>
      <c r="E18" s="916"/>
      <c r="F18" s="916"/>
      <c r="G18" s="916"/>
      <c r="H18" s="916"/>
      <c r="I18" s="916"/>
      <c r="J18" s="916"/>
    </row>
    <row r="19" spans="1:10">
      <c r="A19" s="916"/>
      <c r="B19" s="916"/>
      <c r="C19" s="916"/>
      <c r="D19" s="916"/>
      <c r="E19" s="916"/>
      <c r="F19" s="916"/>
      <c r="G19" s="916"/>
      <c r="H19" s="916"/>
      <c r="I19" s="916"/>
      <c r="J19" s="916"/>
    </row>
    <row r="20" spans="1:10">
      <c r="A20" s="916"/>
      <c r="B20" s="916"/>
      <c r="C20" s="916"/>
      <c r="D20" s="916"/>
      <c r="E20" s="916"/>
      <c r="F20" s="916"/>
      <c r="G20" s="916"/>
      <c r="H20" s="916"/>
      <c r="I20" s="916"/>
      <c r="J20" s="916"/>
    </row>
    <row r="21" spans="1:10">
      <c r="A21" s="916"/>
      <c r="B21" s="916"/>
      <c r="C21" s="916"/>
      <c r="D21" s="916"/>
      <c r="E21" s="916"/>
      <c r="F21" s="916"/>
      <c r="G21" s="916"/>
      <c r="H21" s="916"/>
      <c r="I21" s="916"/>
      <c r="J21" s="916"/>
    </row>
    <row r="22" spans="1:10">
      <c r="A22" s="916"/>
      <c r="B22" s="916"/>
      <c r="C22" s="916"/>
      <c r="D22" s="916"/>
      <c r="E22" s="916"/>
      <c r="F22" s="916"/>
      <c r="G22" s="916"/>
      <c r="H22" s="916"/>
      <c r="I22" s="916"/>
      <c r="J22" s="916"/>
    </row>
    <row r="23" spans="1:10">
      <c r="A23" s="916"/>
      <c r="B23" s="916"/>
      <c r="C23" s="916"/>
      <c r="D23" s="916"/>
      <c r="E23" s="916"/>
      <c r="F23" s="916"/>
      <c r="G23" s="916"/>
      <c r="H23" s="916"/>
      <c r="I23" s="916"/>
      <c r="J23" s="916"/>
    </row>
    <row r="24" spans="1:10">
      <c r="A24" s="916"/>
      <c r="B24" s="916"/>
      <c r="C24" s="916"/>
      <c r="D24" s="916"/>
      <c r="E24" s="916"/>
      <c r="F24" s="916"/>
      <c r="G24" s="916"/>
      <c r="H24" s="916"/>
      <c r="I24" s="916"/>
      <c r="J24" s="916"/>
    </row>
    <row r="25" spans="1:10">
      <c r="A25" s="916"/>
      <c r="B25" s="916"/>
      <c r="C25" s="916"/>
      <c r="D25" s="916"/>
      <c r="E25" s="916"/>
      <c r="F25" s="916"/>
      <c r="G25" s="916"/>
      <c r="H25" s="916"/>
      <c r="I25" s="916"/>
      <c r="J25" s="916"/>
    </row>
  </sheetData>
  <sheetProtection sheet="1" objects="1" scenarios="1"/>
  <mergeCells count="1">
    <mergeCell ref="A1:J25"/>
  </mergeCells>
  <phoneticPr fontId="16" type="noConversion"/>
  <printOptions horizontalCentered="1" verticalCentered="1"/>
  <pageMargins left="0.75" right="0.75" top="1" bottom="1" header="0.5" footer="0.5"/>
  <pageSetup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2"/>
  <sheetViews>
    <sheetView showZeros="0" workbookViewId="0">
      <selection activeCell="F5" sqref="F5"/>
    </sheetView>
  </sheetViews>
  <sheetFormatPr baseColWidth="10" defaultColWidth="9.1640625" defaultRowHeight="11.25" customHeight="1" x14ac:dyDescent="0"/>
  <cols>
    <col min="1" max="1" width="5.5" style="24" customWidth="1"/>
    <col min="2" max="2" width="55.6640625" style="24" customWidth="1"/>
    <col min="3" max="3" width="8.6640625" style="24" customWidth="1"/>
    <col min="4" max="6" width="21.6640625" style="24" customWidth="1"/>
    <col min="7" max="16384" width="9.1640625" style="24"/>
  </cols>
  <sheetData>
    <row r="1" spans="1:32" ht="14.5" customHeight="1" thickBot="1">
      <c r="A1" s="21" t="s">
        <v>93</v>
      </c>
      <c r="B1" s="21"/>
      <c r="C1" s="21"/>
      <c r="D1" s="21"/>
      <c r="E1" s="22" t="s">
        <v>267</v>
      </c>
      <c r="F1" s="23" t="str">
        <f>'Basic Data Input'!B3</f>
        <v>__-____</v>
      </c>
      <c r="G1" s="430" t="s">
        <v>0</v>
      </c>
      <c r="H1" s="430"/>
      <c r="I1" s="430"/>
      <c r="J1" s="430" t="s">
        <v>0</v>
      </c>
      <c r="K1" s="430" t="s">
        <v>0</v>
      </c>
      <c r="L1" s="430"/>
      <c r="M1" s="430"/>
      <c r="N1" s="430"/>
      <c r="O1" s="430"/>
      <c r="P1" s="430"/>
      <c r="Q1" s="430"/>
      <c r="R1" s="430"/>
      <c r="S1" s="430"/>
      <c r="T1" s="430"/>
      <c r="U1" s="430"/>
      <c r="V1" s="430"/>
      <c r="W1" s="430"/>
      <c r="X1" s="430"/>
      <c r="Y1" s="430"/>
      <c r="Z1" s="430"/>
      <c r="AA1" s="430"/>
      <c r="AB1" s="430"/>
      <c r="AC1" s="430"/>
      <c r="AD1" s="430"/>
      <c r="AE1" s="430"/>
      <c r="AF1" s="430"/>
    </row>
    <row r="2" spans="1:32" ht="6" customHeight="1" thickBot="1">
      <c r="A2" s="25"/>
      <c r="F2" s="25"/>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row>
    <row r="3" spans="1:32" ht="18" customHeight="1">
      <c r="A3" s="921" t="s">
        <v>63</v>
      </c>
      <c r="B3" s="919" t="s">
        <v>94</v>
      </c>
      <c r="C3" s="923" t="s">
        <v>336</v>
      </c>
      <c r="D3" s="923" t="s">
        <v>522</v>
      </c>
      <c r="E3" s="923" t="s">
        <v>523</v>
      </c>
      <c r="F3" s="917" t="s">
        <v>524</v>
      </c>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row>
    <row r="4" spans="1:32" ht="18" customHeight="1" thickBot="1">
      <c r="A4" s="922"/>
      <c r="B4" s="920"/>
      <c r="C4" s="924"/>
      <c r="D4" s="924"/>
      <c r="E4" s="924"/>
      <c r="F4" s="918"/>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row>
    <row r="5" spans="1:32" ht="14.5" customHeight="1" thickTop="1">
      <c r="A5" s="26">
        <f>ROWS(A$5:A5)</f>
        <v>1</v>
      </c>
      <c r="B5" s="27" t="s">
        <v>95</v>
      </c>
      <c r="C5" s="28"/>
      <c r="D5" s="276"/>
      <c r="E5" s="276"/>
      <c r="F5" s="277"/>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row>
    <row r="6" spans="1:32" ht="14.5" customHeight="1">
      <c r="A6" s="26">
        <f>ROWS(A$5:A6)</f>
        <v>2</v>
      </c>
      <c r="B6" s="29" t="s">
        <v>387</v>
      </c>
      <c r="C6" s="30">
        <v>1100</v>
      </c>
      <c r="D6" s="473"/>
      <c r="E6" s="473"/>
      <c r="F6" s="474"/>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row>
    <row r="7" spans="1:32" ht="14.5" customHeight="1">
      <c r="A7" s="26">
        <f>ROWS(A$5:A7)</f>
        <v>3</v>
      </c>
      <c r="B7" s="29" t="s">
        <v>388</v>
      </c>
      <c r="C7" s="30">
        <v>1200</v>
      </c>
      <c r="D7" s="473"/>
      <c r="E7" s="473"/>
      <c r="F7" s="474"/>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row>
    <row r="8" spans="1:32" ht="14.5" customHeight="1">
      <c r="A8" s="26">
        <f>ROWS(A$5:A8)</f>
        <v>4</v>
      </c>
      <c r="B8" s="29" t="s">
        <v>98</v>
      </c>
      <c r="C8" s="323" t="s">
        <v>309</v>
      </c>
      <c r="D8" s="473"/>
      <c r="E8" s="473"/>
      <c r="F8" s="474"/>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row>
    <row r="9" spans="1:32" ht="14.5" customHeight="1">
      <c r="A9" s="26">
        <f>ROWS(A$5:A9)</f>
        <v>5</v>
      </c>
      <c r="B9" s="29" t="s">
        <v>99</v>
      </c>
      <c r="C9" s="30">
        <v>2200</v>
      </c>
      <c r="D9" s="473"/>
      <c r="E9" s="473"/>
      <c r="F9" s="474"/>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row>
    <row r="10" spans="1:32" ht="14.5" customHeight="1">
      <c r="A10" s="26">
        <f>ROWS(A$5:A10)</f>
        <v>6</v>
      </c>
      <c r="B10" s="29" t="s">
        <v>100</v>
      </c>
      <c r="C10" s="30">
        <v>2310</v>
      </c>
      <c r="D10" s="473"/>
      <c r="E10" s="473"/>
      <c r="F10" s="474"/>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row>
    <row r="11" spans="1:32" ht="14.5" customHeight="1">
      <c r="A11" s="26">
        <f>ROWS(A$5:A11)</f>
        <v>7</v>
      </c>
      <c r="B11" s="29" t="s">
        <v>101</v>
      </c>
      <c r="C11" s="30">
        <v>2320</v>
      </c>
      <c r="D11" s="473"/>
      <c r="E11" s="473"/>
      <c r="F11" s="474"/>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row>
    <row r="12" spans="1:32" ht="14.5" customHeight="1">
      <c r="A12" s="26">
        <f>ROWS(A$5:A12)</f>
        <v>8</v>
      </c>
      <c r="B12" s="29" t="s">
        <v>102</v>
      </c>
      <c r="C12" s="30">
        <v>2400</v>
      </c>
      <c r="D12" s="473"/>
      <c r="E12" s="473"/>
      <c r="F12" s="474"/>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row>
    <row r="13" spans="1:32" ht="14.5" customHeight="1">
      <c r="A13" s="26">
        <f>ROWS(A$5:A13)</f>
        <v>9</v>
      </c>
      <c r="B13" s="29" t="s">
        <v>103</v>
      </c>
      <c r="C13" s="30">
        <v>2510</v>
      </c>
      <c r="D13" s="473"/>
      <c r="E13" s="473"/>
      <c r="F13" s="474"/>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row>
    <row r="14" spans="1:32" ht="14.5" customHeight="1">
      <c r="A14" s="26">
        <f>ROWS(A$5:A14)</f>
        <v>10</v>
      </c>
      <c r="B14" s="29" t="s">
        <v>104</v>
      </c>
      <c r="C14" s="30">
        <v>2520</v>
      </c>
      <c r="D14" s="473"/>
      <c r="E14" s="473"/>
      <c r="F14" s="474"/>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row>
    <row r="15" spans="1:32" ht="14.5" customHeight="1">
      <c r="A15" s="26">
        <f>ROWS(A$5:A15)</f>
        <v>11</v>
      </c>
      <c r="B15" s="29" t="s">
        <v>105</v>
      </c>
      <c r="C15" s="30">
        <v>2600</v>
      </c>
      <c r="D15" s="473"/>
      <c r="E15" s="473"/>
      <c r="F15" s="474"/>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row>
    <row r="16" spans="1:32" ht="14.5" customHeight="1">
      <c r="A16" s="26">
        <f>ROWS(A$5:A16)</f>
        <v>12</v>
      </c>
      <c r="B16" s="29" t="s">
        <v>389</v>
      </c>
      <c r="C16" s="30">
        <v>2750</v>
      </c>
      <c r="D16" s="473"/>
      <c r="E16" s="473"/>
      <c r="F16" s="474"/>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row>
    <row r="17" spans="1:32" ht="14.5" customHeight="1">
      <c r="A17" s="26">
        <f>ROWS(A$5:A17)</f>
        <v>13</v>
      </c>
      <c r="B17" s="29" t="s">
        <v>390</v>
      </c>
      <c r="C17" s="30">
        <v>2760</v>
      </c>
      <c r="D17" s="479"/>
      <c r="E17" s="473"/>
      <c r="F17" s="474"/>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row>
    <row r="18" spans="1:32" ht="14.5" customHeight="1">
      <c r="A18" s="26">
        <f>ROWS(A$5:A18)</f>
        <v>14</v>
      </c>
      <c r="B18" s="29" t="s">
        <v>106</v>
      </c>
      <c r="C18" s="30">
        <v>3000</v>
      </c>
      <c r="D18" s="473"/>
      <c r="E18" s="473"/>
      <c r="F18" s="474"/>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row>
    <row r="19" spans="1:32" ht="14.5" customHeight="1">
      <c r="A19" s="26">
        <f>ROWS(A$5:A19)</f>
        <v>15</v>
      </c>
      <c r="B19" s="29" t="s">
        <v>107</v>
      </c>
      <c r="C19" s="30">
        <v>3500</v>
      </c>
      <c r="D19" s="473"/>
      <c r="E19" s="473"/>
      <c r="F19" s="474"/>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row>
    <row r="20" spans="1:32" ht="14.5" customHeight="1">
      <c r="A20" s="26">
        <f>ROWS(A$5:A20)</f>
        <v>16</v>
      </c>
      <c r="B20" s="29" t="s">
        <v>423</v>
      </c>
      <c r="C20" s="30">
        <v>4000</v>
      </c>
      <c r="D20" s="473"/>
      <c r="E20" s="473"/>
      <c r="F20" s="474"/>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row>
    <row r="21" spans="1:32" ht="14.5" customHeight="1">
      <c r="A21" s="26">
        <f>ROWS(A$5:A21)</f>
        <v>17</v>
      </c>
      <c r="B21" s="29" t="s">
        <v>108</v>
      </c>
      <c r="C21" s="30">
        <v>5000</v>
      </c>
      <c r="D21" s="473"/>
      <c r="E21" s="479"/>
      <c r="F21" s="474"/>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row>
    <row r="22" spans="1:32" ht="14.5" customHeight="1">
      <c r="A22" s="26">
        <f>ROWS(A$5:A22)</f>
        <v>18</v>
      </c>
      <c r="B22" s="29" t="s">
        <v>109</v>
      </c>
      <c r="C22" s="30">
        <v>6000</v>
      </c>
      <c r="D22" s="473"/>
      <c r="E22" s="479"/>
      <c r="F22" s="474"/>
      <c r="G22" s="430"/>
      <c r="H22" s="430"/>
      <c r="I22" s="430"/>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row>
    <row r="23" spans="1:32" ht="14.5" customHeight="1">
      <c r="A23" s="26">
        <f>ROWS(A$5:A23)</f>
        <v>19</v>
      </c>
      <c r="B23" s="29" t="s">
        <v>110</v>
      </c>
      <c r="C23" s="30">
        <v>7000</v>
      </c>
      <c r="D23" s="473"/>
      <c r="E23" s="473"/>
      <c r="F23" s="474"/>
      <c r="G23" s="430"/>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row>
    <row r="24" spans="1:32" ht="14.5" customHeight="1">
      <c r="A24" s="26">
        <f>ROWS(A$5:A24)</f>
        <v>20</v>
      </c>
      <c r="B24" s="2" t="s">
        <v>111</v>
      </c>
      <c r="C24" s="30">
        <v>8000</v>
      </c>
      <c r="D24" s="473"/>
      <c r="E24" s="473"/>
      <c r="F24" s="474"/>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row>
    <row r="25" spans="1:32" ht="14.5" customHeight="1">
      <c r="A25" s="26">
        <f>ROWS(A$5:A25)</f>
        <v>21</v>
      </c>
      <c r="B25" s="2" t="s">
        <v>112</v>
      </c>
      <c r="C25" s="3"/>
      <c r="D25" s="473"/>
      <c r="E25" s="473"/>
      <c r="F25" s="474"/>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row>
    <row r="26" spans="1:32" ht="14.5" customHeight="1">
      <c r="A26" s="26">
        <f>ROWS(A$5:A26)</f>
        <v>22</v>
      </c>
      <c r="B26" s="2"/>
      <c r="C26" s="3"/>
      <c r="D26" s="473"/>
      <c r="E26" s="473"/>
      <c r="F26" s="474"/>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row>
    <row r="27" spans="1:32" ht="14.5" customHeight="1">
      <c r="A27" s="26">
        <f>ROWS(A$5:A27)</f>
        <v>23</v>
      </c>
      <c r="B27" s="2"/>
      <c r="C27" s="3"/>
      <c r="D27" s="473"/>
      <c r="E27" s="473"/>
      <c r="F27" s="474"/>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row>
    <row r="28" spans="1:32" ht="14.5" customHeight="1">
      <c r="A28" s="26">
        <f>ROWS(A$5:A28)</f>
        <v>24</v>
      </c>
      <c r="B28" s="2"/>
      <c r="C28" s="3"/>
      <c r="D28" s="473"/>
      <c r="E28" s="473"/>
      <c r="F28" s="474"/>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row>
    <row r="29" spans="1:32" ht="14.5" customHeight="1">
      <c r="A29" s="26">
        <f>ROWS(A$5:A29)</f>
        <v>25</v>
      </c>
      <c r="B29" s="2"/>
      <c r="C29" s="3"/>
      <c r="D29" s="473"/>
      <c r="E29" s="473"/>
      <c r="F29" s="474"/>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row>
    <row r="30" spans="1:32" ht="14.5" customHeight="1">
      <c r="A30" s="26">
        <f>ROWS(A$5:A30)</f>
        <v>26</v>
      </c>
      <c r="B30" s="2"/>
      <c r="C30" s="3"/>
      <c r="D30" s="473"/>
      <c r="E30" s="473"/>
      <c r="F30" s="474"/>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row>
    <row r="31" spans="1:32" ht="14.5" customHeight="1">
      <c r="A31" s="26">
        <f>ROWS(A$5:A31)</f>
        <v>27</v>
      </c>
      <c r="B31" s="2"/>
      <c r="C31" s="3"/>
      <c r="D31" s="473"/>
      <c r="E31" s="473"/>
      <c r="F31" s="474"/>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row>
    <row r="32" spans="1:32" ht="14.5" customHeight="1">
      <c r="A32" s="26">
        <f>ROWS(A$5:A32)</f>
        <v>28</v>
      </c>
      <c r="B32" s="2"/>
      <c r="C32" s="3"/>
      <c r="D32" s="473"/>
      <c r="E32" s="473"/>
      <c r="F32" s="474"/>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row>
    <row r="33" spans="1:32" ht="14.5" customHeight="1">
      <c r="A33" s="26">
        <f>ROWS(A$5:A33)</f>
        <v>29</v>
      </c>
      <c r="B33" s="2"/>
      <c r="C33" s="3"/>
      <c r="D33" s="473"/>
      <c r="E33" s="473"/>
      <c r="F33" s="474"/>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row>
    <row r="34" spans="1:32" ht="14.5" customHeight="1">
      <c r="A34" s="26">
        <f>ROWS(A$5:A34)</f>
        <v>30</v>
      </c>
      <c r="B34" s="29" t="s">
        <v>113</v>
      </c>
      <c r="C34" s="3"/>
      <c r="D34" s="475">
        <f>ROUND(SUM(D6:D33),2)</f>
        <v>0</v>
      </c>
      <c r="E34" s="475">
        <f>ROUND(SUM(E6:E33),2)</f>
        <v>0</v>
      </c>
      <c r="F34" s="478"/>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row>
    <row r="35" spans="1:32" ht="14.5" customHeight="1">
      <c r="A35" s="26">
        <f>ROWS(A$5:A35)</f>
        <v>31</v>
      </c>
      <c r="B35" s="29" t="s">
        <v>114</v>
      </c>
      <c r="C35" s="3"/>
      <c r="D35" s="473"/>
      <c r="E35" s="473"/>
      <c r="F35" s="474"/>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row>
    <row r="36" spans="1:32" ht="14.5" customHeight="1">
      <c r="A36" s="26">
        <f>ROWS(A$5:A36)</f>
        <v>32</v>
      </c>
      <c r="B36" s="29" t="s">
        <v>115</v>
      </c>
      <c r="C36" s="3"/>
      <c r="D36" s="475">
        <f>ROUND(D34-D35,2)</f>
        <v>0</v>
      </c>
      <c r="E36" s="475">
        <f>ROUND(E34-E35,2)</f>
        <v>0</v>
      </c>
      <c r="F36" s="476">
        <f>ROUND(SUM(F6:F33)-F35,2)</f>
        <v>0</v>
      </c>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row>
    <row r="37" spans="1:32" ht="14.5" customHeight="1">
      <c r="A37" s="26">
        <f>ROWS(A$5:A37)</f>
        <v>33</v>
      </c>
      <c r="B37" s="31" t="s">
        <v>116</v>
      </c>
      <c r="C37" s="3"/>
      <c r="D37" s="477"/>
      <c r="E37" s="477"/>
      <c r="F37" s="476">
        <f>ROUND(F35+F36,2)</f>
        <v>0</v>
      </c>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row>
    <row r="38" spans="1:32" ht="14.5" customHeight="1">
      <c r="A38" s="26">
        <f>ROWS(A$5:A38)</f>
        <v>34</v>
      </c>
      <c r="B38" s="29" t="s">
        <v>117</v>
      </c>
      <c r="C38" s="3"/>
      <c r="D38" s="477"/>
      <c r="E38" s="477"/>
      <c r="F38" s="474"/>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row>
    <row r="39" spans="1:32" ht="14.5" customHeight="1" thickBot="1">
      <c r="A39" s="33">
        <f>ROWS(A$5:A39)</f>
        <v>35</v>
      </c>
      <c r="B39" s="34" t="s">
        <v>118</v>
      </c>
      <c r="C39" s="4"/>
      <c r="D39" s="486"/>
      <c r="E39" s="486"/>
      <c r="F39" s="487">
        <f>IF(F38+F37&lt;&gt;'General Fund-Page 3 of 3'!F38,"Budget Not Balanced",F38+F37)</f>
        <v>0</v>
      </c>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row>
    <row r="40" spans="1:32" ht="11.25" hidden="1" customHeight="1">
      <c r="A40" s="35" t="s">
        <v>0</v>
      </c>
      <c r="C40" s="35"/>
      <c r="D40" s="278"/>
      <c r="E40" s="278"/>
      <c r="F40" s="278"/>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row>
    <row r="41" spans="1:32" ht="11.25" hidden="1" customHeight="1">
      <c r="A41" s="36"/>
      <c r="C41" s="35"/>
      <c r="D41" s="278"/>
      <c r="E41" s="278"/>
      <c r="F41" s="279" t="s">
        <v>119</v>
      </c>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row>
    <row r="42" spans="1:32" ht="11.25" customHeight="1">
      <c r="A42" s="35" t="s">
        <v>0</v>
      </c>
      <c r="C42" s="35"/>
      <c r="D42" s="278"/>
      <c r="E42" s="278"/>
      <c r="F42" s="278"/>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row>
    <row r="43" spans="1:32" ht="11.25" customHeight="1">
      <c r="A43" s="35"/>
      <c r="C43" s="35"/>
      <c r="D43" s="278"/>
      <c r="E43" s="278"/>
      <c r="F43" s="278"/>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row>
    <row r="44" spans="1:32" ht="11.25" customHeight="1">
      <c r="A44" s="35"/>
      <c r="D44" s="278"/>
      <c r="E44" s="278"/>
      <c r="F44" s="278"/>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row>
    <row r="45" spans="1:32" ht="11.25" customHeight="1">
      <c r="A45" s="35"/>
      <c r="D45" s="278"/>
      <c r="E45" s="278"/>
      <c r="F45" s="278"/>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row>
    <row r="46" spans="1:32" ht="11.25" customHeight="1">
      <c r="D46" s="278"/>
      <c r="E46" s="278"/>
      <c r="F46" s="278"/>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row>
    <row r="47" spans="1:32" ht="11.25" customHeight="1">
      <c r="D47" s="278"/>
      <c r="E47" s="278"/>
      <c r="F47" s="278"/>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row>
    <row r="48" spans="1:32" ht="11.25" customHeight="1">
      <c r="D48" s="278"/>
      <c r="E48" s="278"/>
      <c r="F48" s="278"/>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row>
    <row r="49" spans="4:32" ht="11.25" customHeight="1">
      <c r="D49" s="278"/>
      <c r="E49" s="278"/>
      <c r="F49" s="278"/>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row>
    <row r="50" spans="4:32" ht="11.25" customHeight="1">
      <c r="D50" s="278"/>
      <c r="E50" s="278"/>
      <c r="F50" s="278"/>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row>
    <row r="51" spans="4:32" ht="11.25" customHeight="1">
      <c r="D51" s="278"/>
      <c r="E51" s="278"/>
      <c r="F51" s="278"/>
    </row>
    <row r="52" spans="4:32" ht="11.25" customHeight="1">
      <c r="D52" s="278"/>
      <c r="E52" s="278"/>
      <c r="F52" s="278"/>
    </row>
    <row r="53" spans="4:32" ht="11.25" customHeight="1">
      <c r="D53" s="278"/>
      <c r="E53" s="278"/>
      <c r="F53" s="278"/>
    </row>
    <row r="54" spans="4:32" ht="11.25" customHeight="1">
      <c r="D54" s="278"/>
      <c r="E54" s="278"/>
      <c r="F54" s="278"/>
    </row>
    <row r="55" spans="4:32" ht="11.25" customHeight="1">
      <c r="D55" s="278"/>
      <c r="E55" s="278"/>
      <c r="F55" s="278"/>
    </row>
    <row r="56" spans="4:32" ht="11.25" customHeight="1">
      <c r="D56" s="278"/>
      <c r="E56" s="278"/>
      <c r="F56" s="278"/>
    </row>
    <row r="57" spans="4:32" ht="11.25" customHeight="1">
      <c r="D57" s="278"/>
      <c r="E57" s="278"/>
      <c r="F57" s="278"/>
    </row>
    <row r="58" spans="4:32" ht="11.25" customHeight="1">
      <c r="D58" s="278"/>
      <c r="E58" s="278"/>
      <c r="F58" s="278"/>
    </row>
    <row r="59" spans="4:32" ht="11.25" customHeight="1">
      <c r="D59" s="278"/>
      <c r="E59" s="278"/>
      <c r="F59" s="278"/>
    </row>
    <row r="60" spans="4:32" ht="11.25" customHeight="1">
      <c r="D60" s="278"/>
      <c r="E60" s="278"/>
      <c r="F60" s="278"/>
    </row>
    <row r="61" spans="4:32" ht="11.25" customHeight="1">
      <c r="D61" s="278"/>
      <c r="E61" s="278"/>
      <c r="F61" s="278"/>
    </row>
    <row r="62" spans="4:32" ht="11.25" customHeight="1">
      <c r="D62" s="278"/>
      <c r="E62" s="278"/>
      <c r="F62" s="278"/>
    </row>
    <row r="63" spans="4:32" ht="11.25" customHeight="1">
      <c r="D63" s="278"/>
      <c r="E63" s="278"/>
      <c r="F63" s="278"/>
    </row>
    <row r="64" spans="4:32" ht="11.25" customHeight="1">
      <c r="D64" s="278"/>
      <c r="E64" s="278"/>
      <c r="F64" s="278"/>
    </row>
    <row r="65" spans="4:6" ht="11.25" customHeight="1">
      <c r="D65" s="278"/>
      <c r="E65" s="278"/>
      <c r="F65" s="278"/>
    </row>
    <row r="66" spans="4:6" ht="11.25" customHeight="1">
      <c r="D66" s="278"/>
      <c r="E66" s="278"/>
      <c r="F66" s="278"/>
    </row>
    <row r="67" spans="4:6" ht="11.25" customHeight="1">
      <c r="D67" s="278"/>
      <c r="E67" s="278"/>
      <c r="F67" s="278"/>
    </row>
    <row r="68" spans="4:6" ht="11.25" customHeight="1">
      <c r="D68" s="278"/>
      <c r="E68" s="278"/>
      <c r="F68" s="278"/>
    </row>
    <row r="69" spans="4:6" ht="11.25" customHeight="1">
      <c r="D69" s="278"/>
      <c r="E69" s="278"/>
      <c r="F69" s="278"/>
    </row>
    <row r="70" spans="4:6" ht="11.25" customHeight="1">
      <c r="D70" s="278"/>
      <c r="E70" s="278"/>
      <c r="F70" s="278"/>
    </row>
    <row r="71" spans="4:6" ht="11.25" customHeight="1">
      <c r="D71" s="278"/>
      <c r="E71" s="278"/>
      <c r="F71" s="278"/>
    </row>
    <row r="72" spans="4:6" ht="11.25" customHeight="1">
      <c r="D72" s="278"/>
      <c r="E72" s="278"/>
      <c r="F72" s="278"/>
    </row>
    <row r="73" spans="4:6" ht="11.25" customHeight="1">
      <c r="D73" s="278"/>
      <c r="E73" s="278"/>
      <c r="F73" s="278"/>
    </row>
    <row r="74" spans="4:6" ht="11.25" customHeight="1">
      <c r="D74" s="278"/>
      <c r="E74" s="278"/>
      <c r="F74" s="278"/>
    </row>
    <row r="75" spans="4:6" ht="11.25" customHeight="1">
      <c r="D75" s="278"/>
      <c r="E75" s="278"/>
      <c r="F75" s="278"/>
    </row>
    <row r="76" spans="4:6" ht="11.25" customHeight="1">
      <c r="D76" s="278"/>
      <c r="E76" s="278"/>
      <c r="F76" s="278"/>
    </row>
    <row r="77" spans="4:6" ht="11.25" customHeight="1">
      <c r="D77" s="278"/>
      <c r="E77" s="278"/>
      <c r="F77" s="278"/>
    </row>
    <row r="78" spans="4:6" ht="11.25" customHeight="1">
      <c r="D78" s="278"/>
      <c r="E78" s="278"/>
      <c r="F78" s="278"/>
    </row>
    <row r="79" spans="4:6" ht="11.25" customHeight="1">
      <c r="D79" s="278"/>
      <c r="E79" s="278"/>
      <c r="F79" s="278"/>
    </row>
    <row r="80" spans="4:6" ht="11.25" customHeight="1">
      <c r="D80" s="278"/>
      <c r="E80" s="278"/>
      <c r="F80" s="278"/>
    </row>
    <row r="81" spans="4:6" ht="11.25" customHeight="1">
      <c r="D81" s="278"/>
      <c r="E81" s="278"/>
      <c r="F81" s="278"/>
    </row>
    <row r="82" spans="4:6" ht="11.25" customHeight="1">
      <c r="D82" s="278"/>
      <c r="E82" s="278"/>
      <c r="F82" s="278"/>
    </row>
    <row r="83" spans="4:6" ht="11.25" customHeight="1">
      <c r="D83" s="278"/>
      <c r="E83" s="278"/>
      <c r="F83" s="278"/>
    </row>
    <row r="84" spans="4:6" ht="11.25" customHeight="1">
      <c r="D84" s="278"/>
      <c r="E84" s="278"/>
      <c r="F84" s="278"/>
    </row>
    <row r="85" spans="4:6" ht="11.25" customHeight="1">
      <c r="D85" s="278"/>
      <c r="E85" s="278"/>
      <c r="F85" s="278"/>
    </row>
    <row r="86" spans="4:6" ht="11.25" customHeight="1">
      <c r="D86" s="278"/>
      <c r="E86" s="278"/>
      <c r="F86" s="278"/>
    </row>
    <row r="87" spans="4:6" ht="11.25" customHeight="1">
      <c r="D87" s="278"/>
      <c r="E87" s="278"/>
      <c r="F87" s="278"/>
    </row>
    <row r="88" spans="4:6" ht="11.25" customHeight="1">
      <c r="D88" s="278"/>
      <c r="E88" s="278"/>
      <c r="F88" s="278"/>
    </row>
    <row r="89" spans="4:6" ht="11.25" customHeight="1">
      <c r="D89" s="278"/>
      <c r="E89" s="278"/>
      <c r="F89" s="278"/>
    </row>
    <row r="90" spans="4:6" ht="11.25" customHeight="1">
      <c r="D90" s="278"/>
      <c r="E90" s="278"/>
      <c r="F90" s="278"/>
    </row>
    <row r="91" spans="4:6" ht="11.25" customHeight="1">
      <c r="D91" s="278"/>
      <c r="E91" s="278"/>
      <c r="F91" s="278"/>
    </row>
    <row r="92" spans="4:6" ht="11.25" customHeight="1">
      <c r="D92" s="278"/>
      <c r="E92" s="278"/>
      <c r="F92" s="278"/>
    </row>
    <row r="93" spans="4:6" ht="11.25" customHeight="1">
      <c r="D93" s="278"/>
      <c r="E93" s="278"/>
      <c r="F93" s="278"/>
    </row>
    <row r="94" spans="4:6" ht="11.25" customHeight="1">
      <c r="D94" s="278"/>
      <c r="E94" s="278"/>
      <c r="F94" s="278"/>
    </row>
    <row r="95" spans="4:6" ht="11.25" customHeight="1">
      <c r="D95" s="278"/>
      <c r="E95" s="278"/>
      <c r="F95" s="278"/>
    </row>
    <row r="96" spans="4:6" ht="11.25" customHeight="1">
      <c r="D96" s="278"/>
      <c r="E96" s="278"/>
      <c r="F96" s="278"/>
    </row>
    <row r="97" spans="4:6" ht="11.25" customHeight="1">
      <c r="D97" s="278"/>
      <c r="E97" s="278"/>
      <c r="F97" s="278"/>
    </row>
    <row r="98" spans="4:6" ht="11.25" customHeight="1">
      <c r="D98" s="278"/>
      <c r="E98" s="278"/>
      <c r="F98" s="278"/>
    </row>
    <row r="99" spans="4:6" ht="11.25" customHeight="1">
      <c r="D99" s="278"/>
      <c r="E99" s="278"/>
      <c r="F99" s="278"/>
    </row>
    <row r="100" spans="4:6" ht="11.25" customHeight="1">
      <c r="D100" s="278"/>
      <c r="E100" s="278"/>
      <c r="F100" s="278"/>
    </row>
    <row r="101" spans="4:6" ht="11.25" customHeight="1">
      <c r="D101" s="278"/>
      <c r="E101" s="278"/>
      <c r="F101" s="278"/>
    </row>
    <row r="102" spans="4:6" ht="11.25" customHeight="1">
      <c r="D102" s="278"/>
      <c r="E102" s="278"/>
      <c r="F102" s="278"/>
    </row>
    <row r="103" spans="4:6" ht="11.25" customHeight="1">
      <c r="D103" s="278"/>
      <c r="E103" s="278"/>
      <c r="F103" s="278"/>
    </row>
    <row r="104" spans="4:6" ht="11.25" customHeight="1">
      <c r="D104" s="278"/>
      <c r="E104" s="278"/>
      <c r="F104" s="278"/>
    </row>
    <row r="105" spans="4:6" ht="11.25" customHeight="1">
      <c r="D105" s="278"/>
      <c r="E105" s="278"/>
      <c r="F105" s="278"/>
    </row>
    <row r="106" spans="4:6" ht="11.25" customHeight="1">
      <c r="D106" s="278"/>
      <c r="E106" s="278"/>
      <c r="F106" s="278"/>
    </row>
    <row r="107" spans="4:6" ht="11.25" customHeight="1">
      <c r="D107" s="278"/>
      <c r="E107" s="278"/>
      <c r="F107" s="278"/>
    </row>
    <row r="108" spans="4:6" ht="11.25" customHeight="1">
      <c r="D108" s="278"/>
      <c r="E108" s="278"/>
      <c r="F108" s="278"/>
    </row>
    <row r="109" spans="4:6" ht="11.25" customHeight="1">
      <c r="D109" s="278"/>
      <c r="E109" s="278"/>
      <c r="F109" s="278"/>
    </row>
    <row r="110" spans="4:6" ht="11.25" customHeight="1">
      <c r="D110" s="278"/>
      <c r="E110" s="278"/>
      <c r="F110" s="278"/>
    </row>
    <row r="111" spans="4:6" ht="11.25" customHeight="1">
      <c r="D111" s="278"/>
      <c r="E111" s="278"/>
      <c r="F111" s="278"/>
    </row>
    <row r="112" spans="4:6" ht="11.25" customHeight="1">
      <c r="D112" s="278"/>
      <c r="E112" s="278"/>
      <c r="F112" s="278"/>
    </row>
    <row r="113" spans="4:6" ht="11.25" customHeight="1">
      <c r="D113" s="278"/>
      <c r="E113" s="278"/>
      <c r="F113" s="278"/>
    </row>
    <row r="114" spans="4:6" ht="11.25" customHeight="1">
      <c r="D114" s="278"/>
      <c r="E114" s="278"/>
      <c r="F114" s="278"/>
    </row>
    <row r="115" spans="4:6" ht="11.25" customHeight="1">
      <c r="D115" s="278"/>
      <c r="E115" s="278"/>
      <c r="F115" s="278"/>
    </row>
    <row r="116" spans="4:6" ht="11.25" customHeight="1">
      <c r="D116" s="278"/>
      <c r="E116" s="278"/>
      <c r="F116" s="278"/>
    </row>
    <row r="117" spans="4:6" ht="11.25" customHeight="1">
      <c r="D117" s="278"/>
      <c r="E117" s="278"/>
      <c r="F117" s="278"/>
    </row>
    <row r="118" spans="4:6" ht="11.25" customHeight="1">
      <c r="D118" s="278"/>
      <c r="E118" s="278"/>
      <c r="F118" s="278"/>
    </row>
    <row r="119" spans="4:6" ht="11.25" customHeight="1">
      <c r="D119" s="278"/>
      <c r="E119" s="278"/>
      <c r="F119" s="278"/>
    </row>
    <row r="120" spans="4:6" ht="11.25" customHeight="1">
      <c r="D120" s="278"/>
      <c r="E120" s="278"/>
      <c r="F120" s="278"/>
    </row>
    <row r="121" spans="4:6" ht="11.25" customHeight="1">
      <c r="D121" s="278"/>
      <c r="E121" s="278"/>
      <c r="F121" s="278"/>
    </row>
    <row r="122" spans="4:6" ht="11.25" customHeight="1">
      <c r="D122" s="278"/>
      <c r="E122" s="278"/>
      <c r="F122" s="278"/>
    </row>
    <row r="123" spans="4:6" ht="11.25" customHeight="1">
      <c r="D123" s="278"/>
      <c r="E123" s="278"/>
      <c r="F123" s="278"/>
    </row>
    <row r="124" spans="4:6" ht="11.25" customHeight="1">
      <c r="D124" s="278"/>
      <c r="E124" s="278"/>
      <c r="F124" s="278"/>
    </row>
    <row r="125" spans="4:6" ht="11.25" customHeight="1">
      <c r="D125" s="278"/>
      <c r="E125" s="278"/>
      <c r="F125" s="278"/>
    </row>
    <row r="126" spans="4:6" ht="11.25" customHeight="1">
      <c r="D126" s="278"/>
      <c r="E126" s="278"/>
      <c r="F126" s="278"/>
    </row>
    <row r="127" spans="4:6" ht="11.25" customHeight="1">
      <c r="D127" s="278"/>
      <c r="E127" s="278"/>
      <c r="F127" s="278"/>
    </row>
    <row r="128" spans="4:6" ht="11.25" customHeight="1">
      <c r="D128" s="278"/>
      <c r="E128" s="278"/>
      <c r="F128" s="278"/>
    </row>
    <row r="129" spans="4:6" ht="11.25" customHeight="1">
      <c r="D129" s="278"/>
      <c r="E129" s="278"/>
      <c r="F129" s="278"/>
    </row>
    <row r="130" spans="4:6" ht="11.25" customHeight="1">
      <c r="D130" s="278"/>
      <c r="E130" s="278"/>
      <c r="F130" s="278"/>
    </row>
    <row r="131" spans="4:6" ht="11.25" customHeight="1">
      <c r="D131" s="278"/>
      <c r="E131" s="278"/>
      <c r="F131" s="278"/>
    </row>
    <row r="132" spans="4:6" ht="11.25" customHeight="1">
      <c r="D132" s="278"/>
      <c r="E132" s="278"/>
      <c r="F132" s="278"/>
    </row>
    <row r="133" spans="4:6" ht="11.25" customHeight="1">
      <c r="D133" s="278"/>
      <c r="E133" s="278"/>
      <c r="F133" s="278"/>
    </row>
    <row r="134" spans="4:6" ht="11.25" customHeight="1">
      <c r="D134" s="278"/>
      <c r="E134" s="278"/>
      <c r="F134" s="278"/>
    </row>
    <row r="135" spans="4:6" ht="11.25" customHeight="1">
      <c r="D135" s="278"/>
      <c r="E135" s="278"/>
      <c r="F135" s="278"/>
    </row>
    <row r="136" spans="4:6" ht="11.25" customHeight="1">
      <c r="D136" s="278"/>
      <c r="E136" s="278"/>
      <c r="F136" s="278"/>
    </row>
    <row r="137" spans="4:6" ht="11.25" customHeight="1">
      <c r="D137" s="278"/>
      <c r="E137" s="278"/>
      <c r="F137" s="278"/>
    </row>
    <row r="138" spans="4:6" ht="11.25" customHeight="1">
      <c r="D138" s="278"/>
      <c r="E138" s="278"/>
      <c r="F138" s="278"/>
    </row>
    <row r="139" spans="4:6" ht="11.25" customHeight="1">
      <c r="D139" s="278"/>
      <c r="E139" s="278"/>
      <c r="F139" s="278"/>
    </row>
    <row r="140" spans="4:6" ht="11.25" customHeight="1">
      <c r="D140" s="278"/>
      <c r="E140" s="278"/>
      <c r="F140" s="278"/>
    </row>
    <row r="141" spans="4:6" ht="11.25" customHeight="1">
      <c r="D141" s="278"/>
      <c r="E141" s="278"/>
      <c r="F141" s="278"/>
    </row>
    <row r="142" spans="4:6" ht="11.25" customHeight="1">
      <c r="D142" s="278"/>
      <c r="E142" s="278"/>
      <c r="F142" s="278"/>
    </row>
  </sheetData>
  <mergeCells count="6">
    <mergeCell ref="F3:F4"/>
    <mergeCell ref="B3:B4"/>
    <mergeCell ref="A3:A4"/>
    <mergeCell ref="C3:C4"/>
    <mergeCell ref="D3:D4"/>
    <mergeCell ref="E3:E4"/>
  </mergeCells>
  <phoneticPr fontId="16" type="noConversion"/>
  <printOptions horizontalCentered="1"/>
  <pageMargins left="0.25" right="0.25" top="0.35" bottom="0.35" header="0.5" footer="0.25"/>
  <pageSetup orientation="landscape" horizontalDpi="300" verticalDpi="4294967292"/>
  <headerFooter alignWithMargins="0">
    <oddFooter>&amp;R&amp;"Arial,Bold"General Fund (Page 1 of 3)</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3"/>
  <sheetViews>
    <sheetView showZeros="0" workbookViewId="0">
      <selection activeCell="F10" sqref="F10"/>
    </sheetView>
  </sheetViews>
  <sheetFormatPr baseColWidth="10" defaultColWidth="9.1640625" defaultRowHeight="11" customHeight="1" x14ac:dyDescent="0"/>
  <cols>
    <col min="1" max="1" width="5" style="39" customWidth="1"/>
    <col min="2" max="2" width="55.6640625" style="39" customWidth="1"/>
    <col min="3" max="3" width="8.6640625" style="39" customWidth="1"/>
    <col min="4" max="6" width="21.6640625" style="39" customWidth="1"/>
    <col min="7" max="16384" width="9.1640625" style="39"/>
  </cols>
  <sheetData>
    <row r="1" spans="1:32" ht="14.5" customHeight="1" thickBot="1">
      <c r="A1" s="37" t="s">
        <v>93</v>
      </c>
      <c r="B1" s="38"/>
      <c r="C1" s="38"/>
      <c r="D1" s="38"/>
      <c r="E1" s="22" t="s">
        <v>267</v>
      </c>
      <c r="F1" s="308" t="str">
        <f>'Basic Data Input'!B3</f>
        <v>__-____</v>
      </c>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row>
    <row r="2" spans="1:32" ht="6" customHeight="1" thickBot="1">
      <c r="A2" s="40"/>
      <c r="B2" s="41"/>
      <c r="C2" s="41"/>
      <c r="D2" s="41"/>
      <c r="E2" s="41"/>
      <c r="F2" s="40"/>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row>
    <row r="3" spans="1:32" ht="18" customHeight="1">
      <c r="A3" s="925" t="s">
        <v>63</v>
      </c>
      <c r="B3" s="919" t="s">
        <v>94</v>
      </c>
      <c r="C3" s="923" t="s">
        <v>347</v>
      </c>
      <c r="D3" s="923" t="s">
        <v>522</v>
      </c>
      <c r="E3" s="923" t="s">
        <v>523</v>
      </c>
      <c r="F3" s="917" t="s">
        <v>524</v>
      </c>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row>
    <row r="4" spans="1:32" ht="18" customHeight="1" thickBot="1">
      <c r="A4" s="926"/>
      <c r="B4" s="920"/>
      <c r="C4" s="924"/>
      <c r="D4" s="924"/>
      <c r="E4" s="924"/>
      <c r="F4" s="918"/>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row>
    <row r="5" spans="1:32" ht="14" customHeight="1">
      <c r="A5" s="42">
        <f>ROWS(A$5:A5)+35</f>
        <v>36</v>
      </c>
      <c r="B5" s="43" t="s">
        <v>337</v>
      </c>
      <c r="C5" s="44"/>
      <c r="D5" s="488"/>
      <c r="E5" s="488"/>
      <c r="F5" s="489"/>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row>
    <row r="6" spans="1:32" ht="14.5" customHeight="1">
      <c r="A6" s="42">
        <f>ROWS(A$5:A6)+35</f>
        <v>37</v>
      </c>
      <c r="B6" s="45" t="s">
        <v>120</v>
      </c>
      <c r="C6" s="5"/>
      <c r="D6" s="473"/>
      <c r="E6" s="473"/>
      <c r="F6" s="474"/>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row>
    <row r="7" spans="1:32" ht="14.5" customHeight="1">
      <c r="A7" s="42">
        <f>ROWS(A$5:A7)+35</f>
        <v>38</v>
      </c>
      <c r="B7" s="45" t="s">
        <v>121</v>
      </c>
      <c r="C7" s="5"/>
      <c r="D7" s="473"/>
      <c r="E7" s="473"/>
      <c r="F7" s="474"/>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row>
    <row r="8" spans="1:32" ht="14.5" customHeight="1">
      <c r="A8" s="42">
        <f>ROWS(A$5:A8)+35</f>
        <v>39</v>
      </c>
      <c r="B8" s="45" t="s">
        <v>122</v>
      </c>
      <c r="C8" s="5"/>
      <c r="D8" s="473"/>
      <c r="E8" s="473"/>
      <c r="F8" s="474"/>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row>
    <row r="9" spans="1:32" ht="14.5" customHeight="1">
      <c r="A9" s="42">
        <f>ROWS(A$5:A9)+35</f>
        <v>40</v>
      </c>
      <c r="B9" s="45" t="s">
        <v>123</v>
      </c>
      <c r="C9" s="5"/>
      <c r="D9" s="475">
        <f>ROUND(SUM(D6:D8),2)</f>
        <v>0</v>
      </c>
      <c r="E9" s="475">
        <f>IF('General Fund-Page 3 of 3'!D40&lt;&gt;SUM(E6:E8),"Must = Col 1 Line 106",ROUND(SUM(E6:E8),2))</f>
        <v>0</v>
      </c>
      <c r="F9" s="476">
        <f>IF('General Fund-Page 3 of 3'!E40&lt;&gt;SUM(F6:F8),"Must = Col 2 Line 106 on page 3",ROUND(SUM(F6:F8),2))</f>
        <v>0</v>
      </c>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row>
    <row r="10" spans="1:32" ht="14.5" customHeight="1">
      <c r="A10" s="42">
        <f>ROWS(A$5:A10)+35</f>
        <v>41</v>
      </c>
      <c r="B10" s="46" t="s">
        <v>124</v>
      </c>
      <c r="C10" s="32"/>
      <c r="D10" s="477"/>
      <c r="E10" s="477"/>
      <c r="F10" s="478"/>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row>
    <row r="11" spans="1:32" ht="14.5" customHeight="1">
      <c r="A11" s="42">
        <f>ROWS(A$5:A11)+35</f>
        <v>42</v>
      </c>
      <c r="B11" s="47" t="s">
        <v>125</v>
      </c>
      <c r="C11" s="46">
        <v>1115</v>
      </c>
      <c r="D11" s="473"/>
      <c r="E11" s="473"/>
      <c r="F11" s="474"/>
      <c r="G11" s="431"/>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row>
    <row r="12" spans="1:32" ht="14.5" customHeight="1">
      <c r="A12" s="42">
        <f>ROWS(A$5:A12)+35</f>
        <v>43</v>
      </c>
      <c r="B12" s="45" t="s">
        <v>126</v>
      </c>
      <c r="C12" s="46">
        <v>1120</v>
      </c>
      <c r="D12" s="473"/>
      <c r="E12" s="473"/>
      <c r="F12" s="474"/>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row>
    <row r="13" spans="1:32" ht="14.5" customHeight="1">
      <c r="A13" s="42">
        <f>ROWS(A$5:A13)+35</f>
        <v>44</v>
      </c>
      <c r="B13" s="45" t="s">
        <v>127</v>
      </c>
      <c r="C13" s="46">
        <v>1125</v>
      </c>
      <c r="D13" s="473"/>
      <c r="E13" s="473"/>
      <c r="F13" s="474"/>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row>
    <row r="14" spans="1:32" ht="14.5" customHeight="1">
      <c r="A14" s="42">
        <f>ROWS(A$5:A14)+35</f>
        <v>45</v>
      </c>
      <c r="B14" s="45" t="s">
        <v>128</v>
      </c>
      <c r="C14" s="354" t="s">
        <v>370</v>
      </c>
      <c r="D14" s="473"/>
      <c r="E14" s="473"/>
      <c r="F14" s="474"/>
      <c r="G14" s="431"/>
      <c r="H14" s="431"/>
      <c r="I14" s="431"/>
      <c r="J14" s="431"/>
      <c r="K14" s="431"/>
      <c r="L14" s="431"/>
      <c r="M14" s="431"/>
      <c r="N14" s="431"/>
      <c r="O14" s="431"/>
      <c r="P14" s="431"/>
      <c r="Q14" s="431"/>
      <c r="R14" s="431"/>
      <c r="S14" s="431"/>
      <c r="T14" s="431"/>
      <c r="U14" s="431"/>
      <c r="V14" s="431"/>
      <c r="W14" s="431"/>
      <c r="X14" s="431"/>
      <c r="Y14" s="431"/>
      <c r="Z14" s="431"/>
      <c r="AA14" s="431"/>
      <c r="AB14" s="431"/>
      <c r="AC14" s="431"/>
      <c r="AD14" s="431"/>
      <c r="AE14" s="431"/>
      <c r="AF14" s="431"/>
    </row>
    <row r="15" spans="1:32" ht="14.5" customHeight="1">
      <c r="A15" s="42">
        <f>ROWS(A$5:A15)+35</f>
        <v>46</v>
      </c>
      <c r="B15" s="45" t="s">
        <v>130</v>
      </c>
      <c r="C15" s="46" t="s">
        <v>131</v>
      </c>
      <c r="D15" s="473"/>
      <c r="E15" s="473"/>
      <c r="F15" s="474"/>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row>
    <row r="16" spans="1:32" ht="14.5" customHeight="1">
      <c r="A16" s="42">
        <f>ROWS(A$5:A16)+35</f>
        <v>47</v>
      </c>
      <c r="B16" s="45" t="s">
        <v>132</v>
      </c>
      <c r="C16" s="46" t="s">
        <v>133</v>
      </c>
      <c r="D16" s="473"/>
      <c r="E16" s="473"/>
      <c r="F16" s="474"/>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row>
    <row r="17" spans="1:32" ht="14.5" customHeight="1">
      <c r="A17" s="42">
        <f>ROWS(A$5:A17)+35</f>
        <v>48</v>
      </c>
      <c r="B17" s="45" t="s">
        <v>134</v>
      </c>
      <c r="C17" s="46" t="s">
        <v>135</v>
      </c>
      <c r="D17" s="473"/>
      <c r="E17" s="473"/>
      <c r="F17" s="474"/>
      <c r="G17" s="431"/>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row>
    <row r="18" spans="1:32" ht="14.5" customHeight="1">
      <c r="A18" s="42">
        <f>ROWS(A$5:A18)+35</f>
        <v>49</v>
      </c>
      <c r="B18" s="45" t="s">
        <v>136</v>
      </c>
      <c r="C18" s="46" t="s">
        <v>137</v>
      </c>
      <c r="D18" s="473"/>
      <c r="E18" s="473"/>
      <c r="F18" s="474"/>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row>
    <row r="19" spans="1:32" ht="14.5" customHeight="1">
      <c r="A19" s="42">
        <f>ROWS(A$5:A19)+35</f>
        <v>50</v>
      </c>
      <c r="B19" s="45" t="s">
        <v>138</v>
      </c>
      <c r="C19" s="46">
        <v>1410</v>
      </c>
      <c r="D19" s="473"/>
      <c r="E19" s="473"/>
      <c r="F19" s="474"/>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row>
    <row r="20" spans="1:32" ht="14.5" customHeight="1">
      <c r="A20" s="42">
        <f>ROWS(A$5:A20)+35</f>
        <v>51</v>
      </c>
      <c r="B20" s="45" t="s">
        <v>139</v>
      </c>
      <c r="C20" s="46" t="s">
        <v>140</v>
      </c>
      <c r="D20" s="473"/>
      <c r="E20" s="473"/>
      <c r="F20" s="474"/>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row>
    <row r="21" spans="1:32" ht="14.5" customHeight="1">
      <c r="A21" s="42">
        <f>ROWS(A$5:A21)+35</f>
        <v>52</v>
      </c>
      <c r="B21" s="45" t="s">
        <v>141</v>
      </c>
      <c r="C21" s="46">
        <v>1810</v>
      </c>
      <c r="D21" s="473"/>
      <c r="E21" s="473"/>
      <c r="F21" s="474"/>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row>
    <row r="22" spans="1:32" ht="14.5" customHeight="1">
      <c r="A22" s="42">
        <f>ROWS(A$5:A22)+35</f>
        <v>53</v>
      </c>
      <c r="B22" s="45" t="s">
        <v>142</v>
      </c>
      <c r="C22" s="46" t="s">
        <v>143</v>
      </c>
      <c r="D22" s="473"/>
      <c r="E22" s="473"/>
      <c r="F22" s="474"/>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row>
    <row r="23" spans="1:32" ht="14.5" customHeight="1">
      <c r="A23" s="42">
        <f>ROWS(A$5:A23)+35</f>
        <v>54</v>
      </c>
      <c r="B23" s="45" t="s">
        <v>451</v>
      </c>
      <c r="C23" s="46">
        <v>3133</v>
      </c>
      <c r="D23" s="473"/>
      <c r="E23" s="473"/>
      <c r="F23" s="474"/>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1"/>
      <c r="AE23" s="431"/>
      <c r="AF23" s="431"/>
    </row>
    <row r="24" spans="1:32" ht="14.5" customHeight="1">
      <c r="A24" s="42">
        <f>ROWS(A$5:A24)+35</f>
        <v>55</v>
      </c>
      <c r="B24" s="5"/>
      <c r="C24" s="6"/>
      <c r="D24" s="473"/>
      <c r="E24" s="473"/>
      <c r="F24" s="474"/>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row>
    <row r="25" spans="1:32" ht="14.5" customHeight="1">
      <c r="A25" s="42">
        <f>ROWS(A$5:A25)+35</f>
        <v>56</v>
      </c>
      <c r="B25" s="46" t="s">
        <v>144</v>
      </c>
      <c r="C25" s="32"/>
      <c r="D25" s="477"/>
      <c r="E25" s="477"/>
      <c r="F25" s="478"/>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row>
    <row r="26" spans="1:32" ht="14.5" customHeight="1">
      <c r="A26" s="42">
        <f>ROWS(A$5:A26)+35</f>
        <v>57</v>
      </c>
      <c r="B26" s="45" t="s">
        <v>145</v>
      </c>
      <c r="C26" s="46">
        <v>2110</v>
      </c>
      <c r="D26" s="473"/>
      <c r="E26" s="473"/>
      <c r="F26" s="474"/>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row>
    <row r="27" spans="1:32" ht="14.5" customHeight="1">
      <c r="A27" s="42">
        <f>ROWS(A$5:A27)+35</f>
        <v>58</v>
      </c>
      <c r="B27" s="45" t="s">
        <v>146</v>
      </c>
      <c r="C27" s="46">
        <v>2130</v>
      </c>
      <c r="D27" s="473"/>
      <c r="E27" s="473"/>
      <c r="F27" s="474"/>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row>
    <row r="28" spans="1:32" ht="14.5" customHeight="1">
      <c r="A28" s="42">
        <f>ROWS(A$5:A28)+35</f>
        <v>59</v>
      </c>
      <c r="B28" s="45" t="s">
        <v>147</v>
      </c>
      <c r="C28" s="46">
        <v>2210</v>
      </c>
      <c r="D28" s="473"/>
      <c r="E28" s="473"/>
      <c r="F28" s="474"/>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row>
    <row r="29" spans="1:32" ht="14.5" customHeight="1">
      <c r="A29" s="42">
        <f>ROWS(A$5:A29)+35</f>
        <v>60</v>
      </c>
      <c r="B29" s="45"/>
      <c r="C29" s="46"/>
      <c r="D29" s="473"/>
      <c r="E29" s="473"/>
      <c r="F29" s="474"/>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row>
    <row r="30" spans="1:32" ht="14.5" customHeight="1">
      <c r="A30" s="42">
        <f>ROWS(A$5:A30)+35</f>
        <v>61</v>
      </c>
      <c r="B30" s="5"/>
      <c r="C30" s="6"/>
      <c r="D30" s="473"/>
      <c r="E30" s="473"/>
      <c r="F30" s="474"/>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row>
    <row r="31" spans="1:32" ht="14.5" customHeight="1">
      <c r="A31" s="42">
        <f>ROWS(A$5:A31)+35</f>
        <v>62</v>
      </c>
      <c r="B31" s="46" t="s">
        <v>148</v>
      </c>
      <c r="C31" s="32"/>
      <c r="D31" s="477"/>
      <c r="E31" s="477"/>
      <c r="F31" s="478"/>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row>
    <row r="32" spans="1:32" ht="14.5" customHeight="1">
      <c r="A32" s="42">
        <f>ROWS(A$5:A32)+35</f>
        <v>63</v>
      </c>
      <c r="B32" s="45" t="s">
        <v>450</v>
      </c>
      <c r="C32" s="46">
        <v>3110</v>
      </c>
      <c r="D32" s="479"/>
      <c r="E32" s="479"/>
      <c r="F32" s="480"/>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row>
    <row r="33" spans="1:32" ht="14.5" customHeight="1">
      <c r="A33" s="42">
        <f>ROWS(A$5:A33)+35</f>
        <v>64</v>
      </c>
      <c r="B33" s="45" t="s">
        <v>149</v>
      </c>
      <c r="C33" s="46">
        <v>3120</v>
      </c>
      <c r="D33" s="473"/>
      <c r="E33" s="473"/>
      <c r="F33" s="474"/>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row>
    <row r="34" spans="1:32" ht="14.5" customHeight="1">
      <c r="A34" s="42">
        <f>ROWS(A$5:A34)+35</f>
        <v>65</v>
      </c>
      <c r="B34" s="45" t="s">
        <v>150</v>
      </c>
      <c r="C34" s="46">
        <v>3125</v>
      </c>
      <c r="D34" s="473"/>
      <c r="E34" s="473"/>
      <c r="F34" s="474"/>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row>
    <row r="35" spans="1:32" ht="14.5" customHeight="1">
      <c r="A35" s="42">
        <f>ROWS(A$5:A35)+35</f>
        <v>66</v>
      </c>
      <c r="B35" s="45" t="s">
        <v>151</v>
      </c>
      <c r="C35" s="46">
        <v>3130</v>
      </c>
      <c r="D35" s="473"/>
      <c r="E35" s="479"/>
      <c r="F35" s="478"/>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row>
    <row r="36" spans="1:32" ht="14.5" customHeight="1">
      <c r="A36" s="42">
        <f>ROWS(A$5:A36)+35</f>
        <v>67</v>
      </c>
      <c r="B36" s="45" t="s">
        <v>152</v>
      </c>
      <c r="C36" s="46">
        <v>3135</v>
      </c>
      <c r="D36" s="479"/>
      <c r="E36" s="479"/>
      <c r="F36" s="480"/>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row>
    <row r="37" spans="1:32" ht="14.5" customHeight="1">
      <c r="A37" s="42">
        <f>ROWS(A$5:A37)+35</f>
        <v>68</v>
      </c>
      <c r="B37" s="45" t="s">
        <v>153</v>
      </c>
      <c r="C37" s="46" t="s">
        <v>154</v>
      </c>
      <c r="D37" s="473"/>
      <c r="E37" s="479"/>
      <c r="F37" s="480"/>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row>
    <row r="38" spans="1:32" ht="14.5" customHeight="1">
      <c r="A38" s="48">
        <v>69</v>
      </c>
      <c r="B38" s="49" t="s">
        <v>155</v>
      </c>
      <c r="C38" s="50">
        <v>3180</v>
      </c>
      <c r="D38" s="481"/>
      <c r="E38" s="482"/>
      <c r="F38" s="483"/>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row>
    <row r="39" spans="1:32" ht="24" customHeight="1" thickBot="1">
      <c r="A39" s="51">
        <v>70</v>
      </c>
      <c r="B39" s="52" t="s">
        <v>156</v>
      </c>
      <c r="C39" s="53" t="s">
        <v>157</v>
      </c>
      <c r="D39" s="484"/>
      <c r="E39" s="484"/>
      <c r="F39" s="485"/>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row>
    <row r="40" spans="1:32" ht="6" hidden="1" customHeight="1">
      <c r="A40" s="54"/>
      <c r="B40" s="41"/>
      <c r="C40" s="54"/>
      <c r="D40" s="302"/>
      <c r="E40" s="302"/>
      <c r="F40" s="302"/>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row>
    <row r="41" spans="1:32" ht="14.5" hidden="1" customHeight="1">
      <c r="A41" s="55"/>
      <c r="B41" s="41"/>
      <c r="C41" s="54"/>
      <c r="D41" s="302"/>
      <c r="E41" s="302"/>
      <c r="F41" s="303"/>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row>
    <row r="42" spans="1:32" ht="11" customHeight="1">
      <c r="C42" s="56"/>
      <c r="D42" s="304"/>
      <c r="E42" s="304"/>
      <c r="F42" s="304"/>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row>
    <row r="43" spans="1:32" ht="11" customHeight="1">
      <c r="C43" s="56"/>
      <c r="D43" s="304"/>
      <c r="E43" s="304"/>
      <c r="F43" s="304"/>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row>
    <row r="44" spans="1:32" ht="11" customHeight="1">
      <c r="D44" s="304"/>
      <c r="E44" s="304"/>
      <c r="F44" s="304"/>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row>
    <row r="45" spans="1:32" ht="11" customHeight="1">
      <c r="D45" s="304"/>
      <c r="E45" s="304"/>
      <c r="F45" s="304"/>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row>
    <row r="46" spans="1:32" ht="11" customHeight="1">
      <c r="D46" s="304"/>
      <c r="E46" s="304"/>
      <c r="F46" s="304"/>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row>
    <row r="47" spans="1:32" ht="11" customHeight="1">
      <c r="D47" s="304"/>
      <c r="E47" s="304"/>
      <c r="F47" s="304"/>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row>
    <row r="48" spans="1:32" ht="11" customHeight="1">
      <c r="D48" s="304"/>
      <c r="E48" s="304"/>
      <c r="F48" s="304"/>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row>
    <row r="49" spans="4:32" ht="11" customHeight="1">
      <c r="D49" s="304"/>
      <c r="E49" s="304"/>
      <c r="F49" s="304"/>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row>
    <row r="50" spans="4:32" ht="11" customHeight="1">
      <c r="D50" s="304"/>
      <c r="E50" s="304"/>
      <c r="F50" s="304"/>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row>
    <row r="51" spans="4:32" ht="11" customHeight="1">
      <c r="D51" s="304"/>
      <c r="E51" s="304"/>
      <c r="F51" s="304"/>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row>
    <row r="52" spans="4:32" ht="11" customHeight="1">
      <c r="D52" s="304"/>
      <c r="E52" s="304"/>
      <c r="F52" s="304"/>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row>
    <row r="53" spans="4:32" ht="11" customHeight="1">
      <c r="D53" s="304"/>
      <c r="E53" s="304"/>
      <c r="F53" s="304"/>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row>
    <row r="54" spans="4:32" ht="11" customHeight="1">
      <c r="D54" s="304"/>
      <c r="E54" s="304"/>
      <c r="F54" s="304"/>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row>
    <row r="55" spans="4:32" ht="11" customHeight="1">
      <c r="D55" s="304"/>
      <c r="E55" s="304"/>
      <c r="F55" s="304"/>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row>
    <row r="56" spans="4:32" ht="11" customHeight="1">
      <c r="D56" s="304"/>
      <c r="E56" s="304"/>
      <c r="F56" s="304"/>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row>
    <row r="57" spans="4:32" ht="11" customHeight="1">
      <c r="D57" s="304"/>
      <c r="E57" s="304"/>
      <c r="F57" s="304"/>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row>
    <row r="58" spans="4:32" ht="11" customHeight="1">
      <c r="D58" s="304"/>
      <c r="E58" s="304"/>
      <c r="F58" s="304"/>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row>
    <row r="59" spans="4:32" ht="11" customHeight="1">
      <c r="D59" s="304"/>
      <c r="E59" s="304"/>
      <c r="F59" s="304"/>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row>
    <row r="60" spans="4:32" ht="11" customHeight="1">
      <c r="D60" s="304"/>
      <c r="E60" s="304"/>
      <c r="F60" s="304"/>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row>
    <row r="61" spans="4:32" ht="11" customHeight="1">
      <c r="D61" s="304"/>
      <c r="E61" s="304"/>
      <c r="F61" s="304"/>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row>
    <row r="62" spans="4:32" ht="11" customHeight="1">
      <c r="D62" s="304"/>
      <c r="E62" s="304"/>
      <c r="F62" s="304"/>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row>
    <row r="63" spans="4:32" ht="11" customHeight="1">
      <c r="D63" s="304"/>
      <c r="E63" s="304"/>
      <c r="F63" s="304"/>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row>
    <row r="64" spans="4:32" ht="11" customHeight="1">
      <c r="D64" s="304"/>
      <c r="E64" s="304"/>
      <c r="F64" s="304"/>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row>
    <row r="65" spans="4:32" ht="11" customHeight="1">
      <c r="D65" s="304"/>
      <c r="E65" s="304"/>
      <c r="F65" s="304"/>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row>
    <row r="66" spans="4:32" ht="11" customHeight="1">
      <c r="D66" s="304"/>
      <c r="E66" s="304"/>
      <c r="F66" s="304"/>
    </row>
    <row r="67" spans="4:32" ht="11" customHeight="1">
      <c r="D67" s="304"/>
      <c r="E67" s="304"/>
      <c r="F67" s="304"/>
    </row>
    <row r="68" spans="4:32" ht="11" customHeight="1">
      <c r="D68" s="304"/>
      <c r="E68" s="304"/>
      <c r="F68" s="304"/>
    </row>
    <row r="69" spans="4:32" ht="11" customHeight="1">
      <c r="D69" s="304"/>
      <c r="E69" s="304"/>
      <c r="F69" s="304"/>
    </row>
    <row r="70" spans="4:32" ht="11" customHeight="1">
      <c r="D70" s="304"/>
      <c r="E70" s="304"/>
      <c r="F70" s="304"/>
    </row>
    <row r="71" spans="4:32" ht="11" customHeight="1">
      <c r="D71" s="304"/>
      <c r="E71" s="304"/>
      <c r="F71" s="304"/>
    </row>
    <row r="72" spans="4:32" ht="11" customHeight="1">
      <c r="D72" s="304"/>
      <c r="E72" s="304"/>
      <c r="F72" s="304"/>
    </row>
    <row r="73" spans="4:32" ht="11" customHeight="1">
      <c r="D73" s="304"/>
      <c r="E73" s="304"/>
      <c r="F73" s="304"/>
    </row>
    <row r="74" spans="4:32" ht="11" customHeight="1">
      <c r="D74" s="304"/>
      <c r="E74" s="304"/>
      <c r="F74" s="304"/>
    </row>
    <row r="75" spans="4:32" ht="11" customHeight="1">
      <c r="D75" s="304"/>
      <c r="E75" s="304"/>
      <c r="F75" s="304"/>
    </row>
    <row r="76" spans="4:32" ht="11" customHeight="1">
      <c r="D76" s="304"/>
      <c r="E76" s="304"/>
      <c r="F76" s="304"/>
    </row>
    <row r="77" spans="4:32" ht="11" customHeight="1">
      <c r="D77" s="304"/>
      <c r="E77" s="304"/>
      <c r="F77" s="304"/>
    </row>
    <row r="78" spans="4:32" ht="11" customHeight="1">
      <c r="D78" s="304"/>
      <c r="E78" s="304"/>
      <c r="F78" s="304"/>
    </row>
    <row r="79" spans="4:32" ht="11" customHeight="1">
      <c r="D79" s="304"/>
      <c r="E79" s="304"/>
      <c r="F79" s="304"/>
    </row>
    <row r="80" spans="4:32" ht="11" customHeight="1">
      <c r="D80" s="304"/>
      <c r="E80" s="304"/>
      <c r="F80" s="304"/>
    </row>
    <row r="81" spans="4:6" ht="11" customHeight="1">
      <c r="D81" s="304"/>
      <c r="E81" s="304"/>
      <c r="F81" s="304"/>
    </row>
    <row r="82" spans="4:6" ht="11" customHeight="1">
      <c r="D82" s="304"/>
      <c r="E82" s="304"/>
      <c r="F82" s="304"/>
    </row>
    <row r="83" spans="4:6" ht="11" customHeight="1">
      <c r="D83" s="304"/>
      <c r="E83" s="304"/>
      <c r="F83" s="304"/>
    </row>
    <row r="84" spans="4:6" ht="11" customHeight="1">
      <c r="D84" s="304"/>
      <c r="E84" s="304"/>
      <c r="F84" s="304"/>
    </row>
    <row r="85" spans="4:6" ht="11" customHeight="1">
      <c r="D85" s="304"/>
      <c r="E85" s="304"/>
      <c r="F85" s="304"/>
    </row>
    <row r="86" spans="4:6" ht="11" customHeight="1">
      <c r="D86" s="304"/>
      <c r="E86" s="304"/>
      <c r="F86" s="304"/>
    </row>
    <row r="87" spans="4:6" ht="11" customHeight="1">
      <c r="D87" s="304"/>
      <c r="E87" s="304"/>
      <c r="F87" s="304"/>
    </row>
    <row r="88" spans="4:6" ht="11" customHeight="1">
      <c r="D88" s="304"/>
      <c r="E88" s="304"/>
      <c r="F88" s="304"/>
    </row>
    <row r="89" spans="4:6" ht="11" customHeight="1">
      <c r="D89" s="304"/>
      <c r="E89" s="304"/>
      <c r="F89" s="304"/>
    </row>
    <row r="90" spans="4:6" ht="11" customHeight="1">
      <c r="D90" s="304"/>
      <c r="E90" s="304"/>
      <c r="F90" s="304"/>
    </row>
    <row r="91" spans="4:6" ht="11" customHeight="1">
      <c r="D91" s="304"/>
      <c r="E91" s="304"/>
      <c r="F91" s="304"/>
    </row>
    <row r="92" spans="4:6" ht="11" customHeight="1">
      <c r="D92" s="304"/>
      <c r="E92" s="304"/>
      <c r="F92" s="304"/>
    </row>
    <row r="93" spans="4:6" ht="11" customHeight="1">
      <c r="D93" s="304"/>
      <c r="E93" s="304"/>
      <c r="F93" s="304"/>
    </row>
    <row r="94" spans="4:6" ht="11" customHeight="1">
      <c r="D94" s="304"/>
      <c r="E94" s="304"/>
      <c r="F94" s="304"/>
    </row>
    <row r="95" spans="4:6" ht="11" customHeight="1">
      <c r="D95" s="304"/>
      <c r="E95" s="304"/>
      <c r="F95" s="304"/>
    </row>
    <row r="96" spans="4:6" ht="11" customHeight="1">
      <c r="D96" s="304"/>
      <c r="E96" s="304"/>
      <c r="F96" s="304"/>
    </row>
    <row r="97" spans="4:6" ht="11" customHeight="1">
      <c r="D97" s="304"/>
      <c r="E97" s="304"/>
      <c r="F97" s="304"/>
    </row>
    <row r="98" spans="4:6" ht="11" customHeight="1">
      <c r="D98" s="304"/>
      <c r="E98" s="304"/>
      <c r="F98" s="304"/>
    </row>
    <row r="99" spans="4:6" ht="11" customHeight="1">
      <c r="D99" s="304"/>
      <c r="E99" s="304"/>
      <c r="F99" s="304"/>
    </row>
    <row r="100" spans="4:6" ht="11" customHeight="1">
      <c r="D100" s="304"/>
      <c r="E100" s="304"/>
      <c r="F100" s="304"/>
    </row>
    <row r="101" spans="4:6" ht="11" customHeight="1">
      <c r="D101" s="304"/>
      <c r="E101" s="304"/>
      <c r="F101" s="304"/>
    </row>
    <row r="102" spans="4:6" ht="11" customHeight="1">
      <c r="D102" s="304"/>
      <c r="E102" s="304"/>
      <c r="F102" s="304"/>
    </row>
    <row r="103" spans="4:6" ht="11" customHeight="1">
      <c r="D103" s="304"/>
      <c r="E103" s="304"/>
      <c r="F103" s="304"/>
    </row>
    <row r="104" spans="4:6" ht="11" customHeight="1">
      <c r="D104" s="304"/>
      <c r="E104" s="304"/>
      <c r="F104" s="304"/>
    </row>
    <row r="105" spans="4:6" ht="11" customHeight="1">
      <c r="D105" s="304"/>
      <c r="E105" s="304"/>
      <c r="F105" s="304"/>
    </row>
    <row r="106" spans="4:6" ht="11" customHeight="1">
      <c r="D106" s="304"/>
      <c r="E106" s="304"/>
      <c r="F106" s="304"/>
    </row>
    <row r="107" spans="4:6" ht="11" customHeight="1">
      <c r="D107" s="304"/>
      <c r="E107" s="304"/>
      <c r="F107" s="304"/>
    </row>
    <row r="108" spans="4:6" ht="11" customHeight="1">
      <c r="D108" s="304"/>
      <c r="E108" s="304"/>
      <c r="F108" s="304"/>
    </row>
    <row r="109" spans="4:6" ht="11" customHeight="1">
      <c r="D109" s="304"/>
      <c r="E109" s="304"/>
      <c r="F109" s="304"/>
    </row>
    <row r="110" spans="4:6" ht="11" customHeight="1">
      <c r="D110" s="304"/>
      <c r="E110" s="304"/>
      <c r="F110" s="304"/>
    </row>
    <row r="111" spans="4:6" ht="11" customHeight="1">
      <c r="D111" s="304"/>
      <c r="E111" s="304"/>
      <c r="F111" s="304"/>
    </row>
    <row r="112" spans="4:6" ht="11" customHeight="1">
      <c r="D112" s="304"/>
      <c r="E112" s="304"/>
      <c r="F112" s="304"/>
    </row>
    <row r="113" spans="4:6" ht="11" customHeight="1">
      <c r="D113" s="304"/>
      <c r="E113" s="304"/>
      <c r="F113" s="304"/>
    </row>
    <row r="114" spans="4:6" ht="11" customHeight="1">
      <c r="D114" s="304"/>
      <c r="E114" s="304"/>
      <c r="F114" s="304"/>
    </row>
    <row r="115" spans="4:6" ht="11" customHeight="1">
      <c r="D115" s="304"/>
      <c r="E115" s="304"/>
      <c r="F115" s="304"/>
    </row>
    <row r="116" spans="4:6" ht="11" customHeight="1">
      <c r="D116" s="304"/>
      <c r="E116" s="304"/>
      <c r="F116" s="304"/>
    </row>
    <row r="117" spans="4:6" ht="11" customHeight="1">
      <c r="D117" s="304"/>
      <c r="E117" s="304"/>
      <c r="F117" s="304"/>
    </row>
    <row r="118" spans="4:6" ht="11" customHeight="1">
      <c r="D118" s="304"/>
      <c r="E118" s="304"/>
      <c r="F118" s="304"/>
    </row>
    <row r="119" spans="4:6" ht="11" customHeight="1">
      <c r="D119" s="304"/>
      <c r="E119" s="304"/>
      <c r="F119" s="304"/>
    </row>
    <row r="120" spans="4:6" ht="11" customHeight="1">
      <c r="D120" s="304"/>
      <c r="E120" s="304"/>
      <c r="F120" s="304"/>
    </row>
    <row r="121" spans="4:6" ht="11" customHeight="1">
      <c r="D121" s="304"/>
      <c r="E121" s="304"/>
      <c r="F121" s="304"/>
    </row>
    <row r="122" spans="4:6" ht="11" customHeight="1">
      <c r="D122" s="304"/>
      <c r="E122" s="304"/>
      <c r="F122" s="304"/>
    </row>
    <row r="123" spans="4:6" ht="11" customHeight="1">
      <c r="D123" s="304"/>
      <c r="E123" s="304"/>
      <c r="F123" s="304"/>
    </row>
    <row r="124" spans="4:6" ht="11" customHeight="1">
      <c r="D124" s="304"/>
      <c r="E124" s="304"/>
      <c r="F124" s="304"/>
    </row>
    <row r="125" spans="4:6" ht="11" customHeight="1">
      <c r="D125" s="304"/>
      <c r="E125" s="304"/>
      <c r="F125" s="304"/>
    </row>
    <row r="126" spans="4:6" ht="11" customHeight="1">
      <c r="D126" s="304"/>
      <c r="E126" s="304"/>
      <c r="F126" s="304"/>
    </row>
    <row r="127" spans="4:6" ht="11" customHeight="1">
      <c r="D127" s="304"/>
      <c r="E127" s="304"/>
      <c r="F127" s="304"/>
    </row>
    <row r="128" spans="4:6" ht="11" customHeight="1">
      <c r="D128" s="304"/>
      <c r="E128" s="304"/>
      <c r="F128" s="304"/>
    </row>
    <row r="129" spans="4:6" ht="11" customHeight="1">
      <c r="D129" s="304"/>
      <c r="E129" s="304"/>
      <c r="F129" s="304"/>
    </row>
    <row r="130" spans="4:6" ht="11" customHeight="1">
      <c r="D130" s="304"/>
      <c r="E130" s="304"/>
      <c r="F130" s="304"/>
    </row>
    <row r="131" spans="4:6" ht="11" customHeight="1">
      <c r="D131" s="304"/>
      <c r="E131" s="304"/>
      <c r="F131" s="304"/>
    </row>
    <row r="132" spans="4:6" ht="11" customHeight="1">
      <c r="D132" s="304"/>
      <c r="E132" s="304"/>
      <c r="F132" s="304"/>
    </row>
    <row r="133" spans="4:6" ht="11" customHeight="1">
      <c r="D133" s="304"/>
      <c r="E133" s="304"/>
      <c r="F133" s="304"/>
    </row>
    <row r="134" spans="4:6" ht="11" customHeight="1">
      <c r="D134" s="304"/>
      <c r="E134" s="304"/>
      <c r="F134" s="304"/>
    </row>
    <row r="135" spans="4:6" ht="11" customHeight="1">
      <c r="D135" s="304"/>
      <c r="E135" s="304"/>
      <c r="F135" s="304"/>
    </row>
    <row r="136" spans="4:6" ht="11" customHeight="1">
      <c r="D136" s="304"/>
      <c r="E136" s="304"/>
      <c r="F136" s="304"/>
    </row>
    <row r="137" spans="4:6" ht="11" customHeight="1">
      <c r="D137" s="304"/>
      <c r="E137" s="304"/>
      <c r="F137" s="304"/>
    </row>
    <row r="138" spans="4:6" ht="11" customHeight="1">
      <c r="D138" s="304"/>
      <c r="E138" s="304"/>
      <c r="F138" s="304"/>
    </row>
    <row r="139" spans="4:6" ht="11" customHeight="1">
      <c r="D139" s="304"/>
      <c r="E139" s="304"/>
      <c r="F139" s="304"/>
    </row>
    <row r="140" spans="4:6" ht="11" customHeight="1">
      <c r="D140" s="304"/>
      <c r="E140" s="304"/>
      <c r="F140" s="304"/>
    </row>
    <row r="141" spans="4:6" ht="11" customHeight="1">
      <c r="D141" s="304"/>
      <c r="E141" s="304"/>
      <c r="F141" s="304"/>
    </row>
    <row r="142" spans="4:6" ht="11" customHeight="1">
      <c r="D142" s="304"/>
      <c r="E142" s="304"/>
      <c r="F142" s="304"/>
    </row>
    <row r="143" spans="4:6" ht="11" customHeight="1">
      <c r="D143" s="304"/>
      <c r="E143" s="304"/>
      <c r="F143" s="304"/>
    </row>
  </sheetData>
  <mergeCells count="6">
    <mergeCell ref="F3:F4"/>
    <mergeCell ref="C3:C4"/>
    <mergeCell ref="A3:A4"/>
    <mergeCell ref="B3:B4"/>
    <mergeCell ref="D3:D4"/>
    <mergeCell ref="E3:E4"/>
  </mergeCells>
  <phoneticPr fontId="16" type="noConversion"/>
  <printOptions horizontalCentered="1"/>
  <pageMargins left="0.25" right="0.25" top="0.35" bottom="0.35" header="0.5" footer="0.25"/>
  <pageSetup scale="99" orientation="landscape" horizontalDpi="300" verticalDpi="4294967292"/>
  <headerFooter alignWithMargins="0">
    <oddFooter>&amp;R&amp;"Arial,Bold"General Fund (Page 2 of 3)</oddFooter>
  </headerFooter>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5"/>
  <sheetViews>
    <sheetView showZeros="0" workbookViewId="0">
      <selection activeCell="E10" sqref="E10"/>
    </sheetView>
  </sheetViews>
  <sheetFormatPr baseColWidth="10" defaultColWidth="9.1640625" defaultRowHeight="11" customHeight="1" x14ac:dyDescent="0"/>
  <cols>
    <col min="1" max="1" width="5.83203125" style="58" customWidth="1"/>
    <col min="2" max="2" width="58.6640625" style="58" customWidth="1"/>
    <col min="3" max="3" width="8.6640625" style="58" customWidth="1"/>
    <col min="4" max="6" width="25.6640625" style="58" customWidth="1"/>
    <col min="7" max="16384" width="9.1640625" style="58"/>
  </cols>
  <sheetData>
    <row r="1" spans="1:32" ht="14.5" customHeight="1" thickBot="1">
      <c r="A1" s="57" t="s">
        <v>93</v>
      </c>
      <c r="B1" s="57"/>
      <c r="C1" s="57"/>
      <c r="D1" s="57"/>
      <c r="E1" s="22" t="s">
        <v>267</v>
      </c>
      <c r="F1" s="309" t="str">
        <f>'Basic Data Input'!B3</f>
        <v>__-____</v>
      </c>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row>
    <row r="2" spans="1:32" ht="3" customHeight="1" thickBot="1">
      <c r="A2" s="59"/>
      <c r="B2" s="59"/>
      <c r="C2" s="59"/>
      <c r="D2" s="59"/>
      <c r="E2" s="59"/>
      <c r="F2" s="59"/>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row>
    <row r="3" spans="1:32" ht="18" customHeight="1">
      <c r="A3" s="925" t="s">
        <v>63</v>
      </c>
      <c r="B3" s="919" t="s">
        <v>94</v>
      </c>
      <c r="C3" s="923" t="s">
        <v>347</v>
      </c>
      <c r="D3" s="923" t="s">
        <v>522</v>
      </c>
      <c r="E3" s="923" t="s">
        <v>523</v>
      </c>
      <c r="F3" s="917" t="s">
        <v>524</v>
      </c>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row>
    <row r="4" spans="1:32" ht="18" customHeight="1" thickBot="1">
      <c r="A4" s="926"/>
      <c r="B4" s="920"/>
      <c r="C4" s="924"/>
      <c r="D4" s="924"/>
      <c r="E4" s="924"/>
      <c r="F4" s="918"/>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row>
    <row r="5" spans="1:32" ht="12.5" customHeight="1">
      <c r="A5" s="60">
        <v>71</v>
      </c>
      <c r="B5" s="61" t="s">
        <v>337</v>
      </c>
      <c r="C5" s="62"/>
      <c r="D5" s="490"/>
      <c r="E5" s="490"/>
      <c r="F5" s="491"/>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row>
    <row r="6" spans="1:32" ht="14" customHeight="1">
      <c r="A6" s="60">
        <f>ROWS(A$5:A6)+70</f>
        <v>72</v>
      </c>
      <c r="B6" s="63" t="s">
        <v>158</v>
      </c>
      <c r="C6" s="64">
        <v>3200</v>
      </c>
      <c r="D6" s="473"/>
      <c r="E6" s="473"/>
      <c r="F6" s="474"/>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row>
    <row r="7" spans="1:32" ht="14" customHeight="1">
      <c r="A7" s="60">
        <f>ROWS(A$5:A7)+70</f>
        <v>73</v>
      </c>
      <c r="B7" s="63" t="s">
        <v>159</v>
      </c>
      <c r="C7" s="64">
        <v>3300</v>
      </c>
      <c r="D7" s="623"/>
      <c r="E7" s="623"/>
      <c r="F7" s="624"/>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row>
    <row r="8" spans="1:32" ht="14" customHeight="1">
      <c r="A8" s="60">
        <f>ROWS(A$5:A8)+70</f>
        <v>74</v>
      </c>
      <c r="B8" s="63" t="s">
        <v>107</v>
      </c>
      <c r="C8" s="64">
        <v>3500</v>
      </c>
      <c r="D8" s="473"/>
      <c r="E8" s="473"/>
      <c r="F8" s="474"/>
      <c r="G8" s="432"/>
      <c r="H8" s="432"/>
      <c r="I8" s="432"/>
      <c r="J8" s="432"/>
      <c r="K8" s="432"/>
      <c r="L8" s="432"/>
      <c r="M8" s="432"/>
      <c r="N8" s="432"/>
      <c r="O8" s="432"/>
      <c r="P8" s="432"/>
      <c r="Q8" s="432"/>
      <c r="R8" s="432"/>
      <c r="S8" s="432"/>
      <c r="T8" s="432"/>
      <c r="U8" s="432"/>
      <c r="V8" s="432"/>
      <c r="W8" s="432"/>
      <c r="X8" s="432"/>
      <c r="Y8" s="432"/>
      <c r="Z8" s="432"/>
      <c r="AA8" s="432"/>
      <c r="AB8" s="432"/>
      <c r="AC8" s="432"/>
      <c r="AD8" s="432"/>
      <c r="AE8" s="432"/>
      <c r="AF8" s="432"/>
    </row>
    <row r="9" spans="1:32" ht="14" customHeight="1">
      <c r="A9" s="60">
        <f>ROWS(A$5:A9)+70</f>
        <v>75</v>
      </c>
      <c r="B9" s="63" t="s">
        <v>160</v>
      </c>
      <c r="C9" s="64">
        <v>3990</v>
      </c>
      <c r="D9" s="479"/>
      <c r="E9" s="479"/>
      <c r="F9" s="480"/>
      <c r="G9" s="432"/>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row>
    <row r="10" spans="1:32" ht="14" customHeight="1">
      <c r="A10" s="60">
        <f>ROWS(A$5:A10)+70</f>
        <v>76</v>
      </c>
      <c r="B10" s="7" t="s">
        <v>531</v>
      </c>
      <c r="C10" s="8" t="s">
        <v>0</v>
      </c>
      <c r="D10" s="479"/>
      <c r="E10" s="479"/>
      <c r="F10" s="634"/>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row>
    <row r="11" spans="1:32" ht="14" customHeight="1">
      <c r="A11" s="60">
        <f>ROWS(A$5:A11)+70</f>
        <v>77</v>
      </c>
      <c r="B11" s="64" t="s">
        <v>161</v>
      </c>
      <c r="C11" s="32"/>
      <c r="D11" s="477"/>
      <c r="E11" s="477"/>
      <c r="F11" s="478"/>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row>
    <row r="12" spans="1:32" ht="14" customHeight="1">
      <c r="A12" s="60">
        <f>ROWS(A$5:A12)+70</f>
        <v>78</v>
      </c>
      <c r="B12" s="65" t="s">
        <v>351</v>
      </c>
      <c r="C12" s="64">
        <v>4200</v>
      </c>
      <c r="D12" s="479"/>
      <c r="E12" s="479"/>
      <c r="F12" s="474"/>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row>
    <row r="13" spans="1:32" ht="14" customHeight="1">
      <c r="A13" s="60">
        <f>ROWS(A$5:A13)+70</f>
        <v>79</v>
      </c>
      <c r="B13" s="65" t="s">
        <v>352</v>
      </c>
      <c r="C13" s="64">
        <v>4300</v>
      </c>
      <c r="D13" s="479"/>
      <c r="E13" s="479"/>
      <c r="F13" s="474"/>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row>
    <row r="14" spans="1:32" ht="14" customHeight="1">
      <c r="A14" s="60">
        <f>ROWS(A$5:A14)+70</f>
        <v>80</v>
      </c>
      <c r="B14" s="65" t="s">
        <v>162</v>
      </c>
      <c r="C14" s="64">
        <v>4400</v>
      </c>
      <c r="D14" s="479"/>
      <c r="E14" s="479"/>
      <c r="F14" s="474"/>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row>
    <row r="15" spans="1:32" ht="14" customHeight="1">
      <c r="A15" s="60">
        <f>ROWS(A$5:A15)+70</f>
        <v>81</v>
      </c>
      <c r="B15" s="65" t="s">
        <v>163</v>
      </c>
      <c r="C15" s="64">
        <v>4450</v>
      </c>
      <c r="D15" s="479"/>
      <c r="E15" s="479"/>
      <c r="F15" s="474"/>
      <c r="G15" s="432"/>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row>
    <row r="16" spans="1:32" ht="14" customHeight="1">
      <c r="A16" s="60">
        <f>ROWS(A$5:A16)+70</f>
        <v>82</v>
      </c>
      <c r="B16" s="65" t="s">
        <v>164</v>
      </c>
      <c r="C16" s="64">
        <v>4455</v>
      </c>
      <c r="D16" s="479"/>
      <c r="E16" s="479"/>
      <c r="F16" s="474"/>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row>
    <row r="17" spans="1:32" ht="14" customHeight="1">
      <c r="A17" s="60">
        <f>ROWS(A$5:A17)+70</f>
        <v>83</v>
      </c>
      <c r="B17" s="63" t="s">
        <v>165</v>
      </c>
      <c r="C17" s="64">
        <v>4500</v>
      </c>
      <c r="D17" s="473"/>
      <c r="E17" s="473"/>
      <c r="F17" s="474"/>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row>
    <row r="18" spans="1:32" ht="14" customHeight="1">
      <c r="A18" s="66">
        <f>ROWS(A$5:A18)+70</f>
        <v>84</v>
      </c>
      <c r="B18" s="67" t="s">
        <v>166</v>
      </c>
      <c r="C18" s="378">
        <v>4600</v>
      </c>
      <c r="D18" s="473"/>
      <c r="E18" s="473"/>
      <c r="F18" s="474"/>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row>
    <row r="19" spans="1:32" ht="14" customHeight="1">
      <c r="A19" s="60">
        <f>ROWS(A$5:A19)+70</f>
        <v>85</v>
      </c>
      <c r="B19" s="63" t="s">
        <v>424</v>
      </c>
      <c r="C19" s="64">
        <v>4699</v>
      </c>
      <c r="D19" s="473"/>
      <c r="E19" s="473"/>
      <c r="F19" s="474"/>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row>
    <row r="20" spans="1:32" ht="14" customHeight="1">
      <c r="A20" s="60">
        <f>ROWS(A$5:A20)+70</f>
        <v>86</v>
      </c>
      <c r="B20" s="63" t="s">
        <v>167</v>
      </c>
      <c r="C20" s="64">
        <v>4700</v>
      </c>
      <c r="D20" s="473"/>
      <c r="E20" s="473"/>
      <c r="F20" s="474"/>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row>
    <row r="21" spans="1:32" ht="14" customHeight="1">
      <c r="A21" s="60">
        <f>ROWS(A$5:A21)+70</f>
        <v>87</v>
      </c>
      <c r="B21" s="63" t="s">
        <v>353</v>
      </c>
      <c r="C21" s="64" t="s">
        <v>391</v>
      </c>
      <c r="D21" s="473"/>
      <c r="E21" s="473"/>
      <c r="F21" s="474"/>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row>
    <row r="22" spans="1:32" ht="14" customHeight="1">
      <c r="A22" s="60">
        <v>88</v>
      </c>
      <c r="B22" s="63" t="s">
        <v>425</v>
      </c>
      <c r="C22" s="64">
        <v>4899</v>
      </c>
      <c r="D22" s="473"/>
      <c r="E22" s="473"/>
      <c r="F22" s="474"/>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row>
    <row r="23" spans="1:32" ht="14" customHeight="1">
      <c r="A23" s="60">
        <v>89</v>
      </c>
      <c r="B23" s="63" t="s">
        <v>168</v>
      </c>
      <c r="C23" s="64">
        <v>4995</v>
      </c>
      <c r="D23" s="473"/>
      <c r="E23" s="473"/>
      <c r="F23" s="474"/>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row>
    <row r="24" spans="1:32" ht="14" customHeight="1">
      <c r="A24" s="60">
        <f>ROWS(A$5:A24)+70</f>
        <v>90</v>
      </c>
      <c r="B24" s="7"/>
      <c r="C24" s="8"/>
      <c r="D24" s="479"/>
      <c r="E24" s="479"/>
      <c r="F24" s="480"/>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row>
    <row r="25" spans="1:32" ht="14" customHeight="1">
      <c r="A25" s="60">
        <f>ROWS(A$5:A25)+70</f>
        <v>91</v>
      </c>
      <c r="B25" s="64" t="s">
        <v>169</v>
      </c>
      <c r="C25" s="32"/>
      <c r="D25" s="477"/>
      <c r="E25" s="477"/>
      <c r="F25" s="478"/>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row>
    <row r="26" spans="1:32" ht="14" customHeight="1">
      <c r="A26" s="60">
        <f>ROWS(A$5:A26)+70</f>
        <v>92</v>
      </c>
      <c r="B26" s="63" t="s">
        <v>170</v>
      </c>
      <c r="C26" s="64">
        <v>5150</v>
      </c>
      <c r="D26" s="473"/>
      <c r="E26" s="473"/>
      <c r="F26" s="474"/>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row>
    <row r="27" spans="1:32" ht="14" customHeight="1">
      <c r="A27" s="60">
        <f>ROWS(A$5:A27)+70</f>
        <v>93</v>
      </c>
      <c r="B27" s="63" t="s">
        <v>171</v>
      </c>
      <c r="C27" s="64">
        <v>5200</v>
      </c>
      <c r="D27" s="473"/>
      <c r="E27" s="473"/>
      <c r="F27" s="474"/>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row>
    <row r="28" spans="1:32" ht="14" customHeight="1">
      <c r="A28" s="60">
        <f>ROWS(A$5:A28)+70</f>
        <v>94</v>
      </c>
      <c r="B28" s="63" t="s">
        <v>172</v>
      </c>
      <c r="C28" s="64">
        <v>5300</v>
      </c>
      <c r="D28" s="473"/>
      <c r="E28" s="473"/>
      <c r="F28" s="474"/>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row>
    <row r="29" spans="1:32" ht="14" customHeight="1">
      <c r="A29" s="60">
        <f>ROWS(A$5:A29)+70</f>
        <v>95</v>
      </c>
      <c r="B29" s="63" t="s">
        <v>173</v>
      </c>
      <c r="C29" s="64">
        <v>5400</v>
      </c>
      <c r="D29" s="473"/>
      <c r="E29" s="473"/>
      <c r="F29" s="474"/>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row>
    <row r="30" spans="1:32" ht="14" customHeight="1">
      <c r="A30" s="60">
        <f>ROWS(A$5:A30)+70</f>
        <v>96</v>
      </c>
      <c r="B30" s="7" t="s">
        <v>174</v>
      </c>
      <c r="C30" s="64">
        <v>5500</v>
      </c>
      <c r="D30" s="473"/>
      <c r="E30" s="473"/>
      <c r="F30" s="474"/>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row>
    <row r="31" spans="1:32" ht="14" customHeight="1">
      <c r="A31" s="60">
        <v>97</v>
      </c>
      <c r="B31" s="63" t="s">
        <v>371</v>
      </c>
      <c r="C31" s="64">
        <v>5610</v>
      </c>
      <c r="D31" s="473"/>
      <c r="E31" s="473"/>
      <c r="F31" s="474"/>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row>
    <row r="32" spans="1:32" ht="14" customHeight="1">
      <c r="A32" s="60">
        <f>ROWS(A$5:A32)+70</f>
        <v>98</v>
      </c>
      <c r="B32" s="63" t="s">
        <v>175</v>
      </c>
      <c r="C32" s="64">
        <v>5650</v>
      </c>
      <c r="D32" s="473"/>
      <c r="E32" s="473"/>
      <c r="F32" s="474"/>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row>
    <row r="33" spans="1:32" ht="14" customHeight="1">
      <c r="A33" s="60">
        <f>ROWS(A$5:A33)+70</f>
        <v>99</v>
      </c>
      <c r="B33" s="63" t="s">
        <v>176</v>
      </c>
      <c r="C33" s="64">
        <v>5690</v>
      </c>
      <c r="D33" s="473"/>
      <c r="E33" s="473"/>
      <c r="F33" s="474"/>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row>
    <row r="34" spans="1:32" ht="14" customHeight="1">
      <c r="A34" s="60">
        <f>ROWS(A$5:A34)+70</f>
        <v>100</v>
      </c>
      <c r="B34" s="63" t="s">
        <v>429</v>
      </c>
      <c r="C34" s="8"/>
      <c r="D34" s="473"/>
      <c r="E34" s="473"/>
      <c r="F34" s="474"/>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row>
    <row r="35" spans="1:32" ht="14" customHeight="1">
      <c r="A35" s="60">
        <f>ROWS(A$5:A35)+70</f>
        <v>101</v>
      </c>
      <c r="B35" s="7" t="s">
        <v>177</v>
      </c>
      <c r="C35" s="8"/>
      <c r="D35" s="473"/>
      <c r="E35" s="473"/>
      <c r="F35" s="474"/>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row>
    <row r="36" spans="1:32" ht="14" customHeight="1">
      <c r="A36" s="68">
        <f>ROWS(A$5:A36)+70</f>
        <v>102</v>
      </c>
      <c r="B36" s="69" t="s">
        <v>178</v>
      </c>
      <c r="C36" s="9"/>
      <c r="D36" s="492">
        <f>ROUND(SUM('General Fund-Page 2 of 3'!D9:D39)+SUM(D6:D35),2)</f>
        <v>0</v>
      </c>
      <c r="E36" s="492">
        <f>ROUND(SUM('General Fund-Page 2 of 3'!E9:E39)+SUM(E6:E35),2)</f>
        <v>0</v>
      </c>
      <c r="F36" s="493">
        <f>ROUND(SUM('General Fund-Page 2 of 3'!F9:F39)+SUM(F6:F35),2)</f>
        <v>0</v>
      </c>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row>
    <row r="37" spans="1:32" ht="14" customHeight="1">
      <c r="A37" s="60">
        <f>ROWS(A$5:A37)+70</f>
        <v>103</v>
      </c>
      <c r="B37" s="63" t="s">
        <v>179</v>
      </c>
      <c r="C37" s="64">
        <v>1110</v>
      </c>
      <c r="D37" s="473"/>
      <c r="E37" s="473"/>
      <c r="F37" s="474"/>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row>
    <row r="38" spans="1:32" ht="14" customHeight="1">
      <c r="A38" s="60">
        <f>ROWS(A$5:A38)+70</f>
        <v>104</v>
      </c>
      <c r="B38" s="63" t="s">
        <v>180</v>
      </c>
      <c r="C38" s="8"/>
      <c r="D38" s="475">
        <f>ROUND(D36+D37,2)</f>
        <v>0</v>
      </c>
      <c r="E38" s="475">
        <f>ROUND(E36+E37,2)</f>
        <v>0</v>
      </c>
      <c r="F38" s="476">
        <f>ROUND(F36+F37,2)</f>
        <v>0</v>
      </c>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row>
    <row r="39" spans="1:32" ht="14" customHeight="1">
      <c r="A39" s="60">
        <f>ROWS(A$5:A39)+70</f>
        <v>105</v>
      </c>
      <c r="B39" s="63" t="s">
        <v>181</v>
      </c>
      <c r="C39" s="8"/>
      <c r="D39" s="475">
        <f>'General Fund-Page 1 of 3'!D34</f>
        <v>0</v>
      </c>
      <c r="E39" s="475">
        <f>'General Fund-Page 1 of 3'!E34</f>
        <v>0</v>
      </c>
      <c r="F39" s="478"/>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row>
    <row r="40" spans="1:32" ht="14" customHeight="1" thickBot="1">
      <c r="A40" s="70">
        <v>106</v>
      </c>
      <c r="B40" s="71" t="s">
        <v>182</v>
      </c>
      <c r="C40" s="10"/>
      <c r="D40" s="494">
        <f>ROUND(D38-D39,2)</f>
        <v>0</v>
      </c>
      <c r="E40" s="494">
        <f>ROUND(E38-E39,2)</f>
        <v>0</v>
      </c>
      <c r="F40" s="495"/>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row>
    <row r="41" spans="1:32" ht="14" customHeight="1">
      <c r="A41" s="72"/>
      <c r="B41" s="59"/>
      <c r="C41" s="72"/>
      <c r="D41" s="282"/>
      <c r="E41" s="282"/>
      <c r="F41" s="280"/>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row>
    <row r="42" spans="1:32" thickBot="1">
      <c r="A42" s="73"/>
      <c r="B42" s="74"/>
      <c r="C42" s="73"/>
      <c r="D42" s="298"/>
      <c r="E42" s="298"/>
      <c r="F42" s="299" t="s">
        <v>183</v>
      </c>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row>
    <row r="43" spans="1:32" ht="13" customHeight="1">
      <c r="A43" s="74"/>
      <c r="C43" s="75" t="s">
        <v>384</v>
      </c>
      <c r="D43" s="298"/>
      <c r="E43" s="298"/>
      <c r="F43" s="496">
        <f>F37</f>
        <v>0</v>
      </c>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row>
    <row r="44" spans="1:32" ht="13" customHeight="1">
      <c r="A44" s="74"/>
      <c r="C44" s="75" t="s">
        <v>461</v>
      </c>
      <c r="D44" s="298"/>
      <c r="E44" s="298"/>
      <c r="F44" s="497">
        <f>ROUND(((F43*0.01)*1.0101),2)</f>
        <v>0</v>
      </c>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row>
    <row r="45" spans="1:32" ht="13" customHeight="1">
      <c r="A45" s="74"/>
      <c r="C45" s="75" t="s">
        <v>385</v>
      </c>
      <c r="D45" s="298"/>
      <c r="E45" s="298"/>
      <c r="F45" s="497"/>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row>
    <row r="46" spans="1:32" ht="13" customHeight="1" thickBot="1">
      <c r="A46" s="74"/>
      <c r="C46" s="74" t="s">
        <v>184</v>
      </c>
      <c r="D46" s="298"/>
      <c r="E46" s="298"/>
      <c r="F46" s="498">
        <f>ROUND(SUM(F43:F45),2)</f>
        <v>0</v>
      </c>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row>
    <row r="47" spans="1:32" ht="9" customHeight="1">
      <c r="A47" s="74"/>
      <c r="B47" s="74"/>
      <c r="C47" s="74"/>
      <c r="D47" s="298"/>
      <c r="E47" s="298"/>
      <c r="F47" s="298"/>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row>
    <row r="48" spans="1:32" ht="13" customHeight="1">
      <c r="A48" s="77" t="s">
        <v>372</v>
      </c>
      <c r="B48" s="74"/>
      <c r="C48" s="74"/>
      <c r="D48" s="298"/>
      <c r="E48" s="298"/>
      <c r="F48" s="298"/>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row>
    <row r="49" spans="1:32" ht="3" hidden="1" customHeight="1">
      <c r="A49" s="74"/>
      <c r="B49" s="74"/>
      <c r="C49" s="74"/>
      <c r="D49" s="298"/>
      <c r="E49" s="298"/>
      <c r="F49" s="298"/>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row>
    <row r="50" spans="1:32" ht="10" hidden="1">
      <c r="A50" s="78"/>
      <c r="B50" s="74"/>
      <c r="C50" s="74"/>
      <c r="D50" s="298"/>
      <c r="E50" s="298"/>
      <c r="F50" s="300"/>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row>
    <row r="51" spans="1:32" ht="11" customHeight="1">
      <c r="D51" s="301"/>
      <c r="E51" s="301"/>
      <c r="F51" s="301"/>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row>
    <row r="52" spans="1:32" ht="11" customHeight="1">
      <c r="D52" s="301"/>
      <c r="E52" s="301"/>
      <c r="F52" s="301"/>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row>
    <row r="53" spans="1:32" ht="11" customHeight="1">
      <c r="D53" s="301"/>
      <c r="E53" s="301"/>
      <c r="F53" s="301"/>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row>
    <row r="54" spans="1:32" ht="11" customHeight="1">
      <c r="D54" s="301"/>
      <c r="E54" s="301"/>
      <c r="F54" s="301"/>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row>
    <row r="55" spans="1:32" ht="11" customHeight="1">
      <c r="D55" s="301"/>
      <c r="E55" s="301"/>
      <c r="F55" s="301"/>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row>
    <row r="56" spans="1:32" ht="11" customHeight="1">
      <c r="D56" s="301"/>
      <c r="E56" s="301"/>
      <c r="F56" s="301"/>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row>
    <row r="57" spans="1:32" ht="11" customHeight="1">
      <c r="D57" s="301"/>
      <c r="E57" s="301"/>
      <c r="F57" s="301"/>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row>
    <row r="58" spans="1:32" ht="11" customHeight="1">
      <c r="B58" s="59"/>
      <c r="C58" s="72"/>
      <c r="D58" s="301"/>
      <c r="E58" s="301"/>
      <c r="F58" s="301"/>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row>
    <row r="59" spans="1:32" ht="11" customHeight="1">
      <c r="D59" s="301"/>
      <c r="E59" s="301"/>
      <c r="F59" s="301"/>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row>
    <row r="60" spans="1:32" ht="11" customHeight="1">
      <c r="D60" s="301"/>
      <c r="E60" s="301"/>
      <c r="F60" s="301"/>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2"/>
      <c r="AE60" s="432"/>
      <c r="AF60" s="432"/>
    </row>
    <row r="61" spans="1:32" ht="11" customHeight="1">
      <c r="D61" s="301"/>
      <c r="E61" s="301"/>
      <c r="F61" s="301"/>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row>
    <row r="62" spans="1:32" ht="11" customHeight="1">
      <c r="D62" s="301"/>
      <c r="E62" s="301"/>
      <c r="F62" s="301"/>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row>
    <row r="63" spans="1:32" ht="11" customHeight="1">
      <c r="D63" s="301"/>
      <c r="E63" s="301"/>
      <c r="F63" s="301"/>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row>
    <row r="64" spans="1:32" ht="11" customHeight="1">
      <c r="D64" s="301"/>
      <c r="E64" s="301"/>
      <c r="F64" s="301"/>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row>
    <row r="65" spans="4:32" ht="11" customHeight="1">
      <c r="D65" s="301"/>
      <c r="E65" s="301"/>
      <c r="F65" s="301"/>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row>
    <row r="66" spans="4:32" ht="11" customHeight="1">
      <c r="D66" s="301"/>
      <c r="E66" s="301"/>
      <c r="F66" s="301"/>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row>
    <row r="67" spans="4:32" ht="11" customHeight="1">
      <c r="D67" s="301"/>
      <c r="E67" s="301"/>
      <c r="F67" s="301"/>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row>
    <row r="68" spans="4:32" ht="11" customHeight="1">
      <c r="D68" s="301"/>
      <c r="E68" s="301"/>
      <c r="F68" s="301"/>
    </row>
    <row r="69" spans="4:32" ht="11" customHeight="1">
      <c r="D69" s="301"/>
      <c r="E69" s="301"/>
      <c r="F69" s="301"/>
    </row>
    <row r="70" spans="4:32" ht="11" customHeight="1">
      <c r="D70" s="301"/>
      <c r="E70" s="301"/>
      <c r="F70" s="301"/>
    </row>
    <row r="71" spans="4:32" ht="11" customHeight="1">
      <c r="D71" s="301"/>
      <c r="E71" s="301"/>
      <c r="F71" s="301"/>
    </row>
    <row r="72" spans="4:32" ht="11" customHeight="1">
      <c r="D72" s="301"/>
      <c r="E72" s="301"/>
      <c r="F72" s="301"/>
    </row>
    <row r="73" spans="4:32" ht="11" customHeight="1">
      <c r="D73" s="301"/>
      <c r="E73" s="301"/>
      <c r="F73" s="301"/>
    </row>
    <row r="74" spans="4:32" ht="11" customHeight="1">
      <c r="D74" s="301"/>
      <c r="E74" s="301"/>
      <c r="F74" s="301"/>
    </row>
    <row r="75" spans="4:32" ht="11" customHeight="1">
      <c r="D75" s="301"/>
      <c r="E75" s="301"/>
      <c r="F75" s="301"/>
    </row>
    <row r="76" spans="4:32" ht="11" customHeight="1">
      <c r="D76" s="301"/>
      <c r="E76" s="301"/>
      <c r="F76" s="301"/>
    </row>
    <row r="77" spans="4:32" ht="11" customHeight="1">
      <c r="D77" s="301"/>
      <c r="E77" s="301"/>
      <c r="F77" s="301"/>
    </row>
    <row r="78" spans="4:32" ht="11" customHeight="1">
      <c r="D78" s="301"/>
      <c r="E78" s="301"/>
      <c r="F78" s="301"/>
    </row>
    <row r="79" spans="4:32" ht="11" customHeight="1">
      <c r="D79" s="301"/>
      <c r="E79" s="301"/>
      <c r="F79" s="301"/>
    </row>
    <row r="80" spans="4:32" ht="11" customHeight="1">
      <c r="D80" s="301"/>
      <c r="E80" s="301"/>
      <c r="F80" s="301"/>
    </row>
    <row r="81" spans="4:6" ht="11" customHeight="1">
      <c r="D81" s="301"/>
      <c r="E81" s="301"/>
      <c r="F81" s="301"/>
    </row>
    <row r="82" spans="4:6" ht="11" customHeight="1">
      <c r="D82" s="301"/>
      <c r="E82" s="301"/>
      <c r="F82" s="301"/>
    </row>
    <row r="83" spans="4:6" ht="11" customHeight="1">
      <c r="D83" s="301"/>
      <c r="E83" s="301"/>
      <c r="F83" s="301"/>
    </row>
    <row r="84" spans="4:6" ht="11" customHeight="1">
      <c r="D84" s="301"/>
      <c r="E84" s="301"/>
      <c r="F84" s="301"/>
    </row>
    <row r="85" spans="4:6" ht="11" customHeight="1">
      <c r="D85" s="301"/>
      <c r="E85" s="301"/>
      <c r="F85" s="301"/>
    </row>
    <row r="86" spans="4:6" ht="11" customHeight="1">
      <c r="D86" s="301"/>
      <c r="E86" s="301"/>
      <c r="F86" s="301"/>
    </row>
    <row r="87" spans="4:6" ht="11" customHeight="1">
      <c r="D87" s="301"/>
      <c r="E87" s="301"/>
      <c r="F87" s="301"/>
    </row>
    <row r="88" spans="4:6" ht="11" customHeight="1">
      <c r="D88" s="301"/>
      <c r="E88" s="301"/>
      <c r="F88" s="301"/>
    </row>
    <row r="89" spans="4:6" ht="11" customHeight="1">
      <c r="D89" s="301"/>
      <c r="E89" s="301"/>
      <c r="F89" s="301"/>
    </row>
    <row r="90" spans="4:6" ht="11" customHeight="1">
      <c r="D90" s="301"/>
      <c r="E90" s="301"/>
      <c r="F90" s="301"/>
    </row>
    <row r="91" spans="4:6" ht="11" customHeight="1">
      <c r="D91" s="301"/>
      <c r="E91" s="301"/>
      <c r="F91" s="301"/>
    </row>
    <row r="92" spans="4:6" ht="11" customHeight="1">
      <c r="D92" s="301"/>
      <c r="E92" s="301"/>
      <c r="F92" s="301"/>
    </row>
    <row r="93" spans="4:6" ht="11" customHeight="1">
      <c r="D93" s="301"/>
      <c r="E93" s="301"/>
      <c r="F93" s="301"/>
    </row>
    <row r="94" spans="4:6" ht="11" customHeight="1">
      <c r="D94" s="301"/>
      <c r="E94" s="301"/>
      <c r="F94" s="301"/>
    </row>
    <row r="95" spans="4:6" ht="11" customHeight="1">
      <c r="D95" s="301"/>
      <c r="E95" s="301"/>
      <c r="F95" s="301"/>
    </row>
    <row r="96" spans="4:6" ht="11" customHeight="1">
      <c r="D96" s="301"/>
      <c r="E96" s="301"/>
      <c r="F96" s="301"/>
    </row>
    <row r="97" spans="4:6" ht="11" customHeight="1">
      <c r="D97" s="301"/>
      <c r="E97" s="301"/>
      <c r="F97" s="301"/>
    </row>
    <row r="98" spans="4:6" ht="11" customHeight="1">
      <c r="D98" s="301"/>
      <c r="E98" s="301"/>
      <c r="F98" s="301"/>
    </row>
    <row r="99" spans="4:6" ht="11" customHeight="1">
      <c r="D99" s="301"/>
      <c r="E99" s="301"/>
      <c r="F99" s="301"/>
    </row>
    <row r="100" spans="4:6" ht="11" customHeight="1">
      <c r="D100" s="301"/>
      <c r="E100" s="301"/>
      <c r="F100" s="301"/>
    </row>
    <row r="101" spans="4:6" ht="11" customHeight="1">
      <c r="D101" s="301"/>
      <c r="E101" s="301"/>
      <c r="F101" s="301"/>
    </row>
    <row r="102" spans="4:6" ht="11" customHeight="1">
      <c r="D102" s="301"/>
      <c r="E102" s="301"/>
      <c r="F102" s="301"/>
    </row>
    <row r="103" spans="4:6" ht="11" customHeight="1">
      <c r="D103" s="301"/>
      <c r="E103" s="301"/>
      <c r="F103" s="301"/>
    </row>
    <row r="104" spans="4:6" ht="11" customHeight="1">
      <c r="D104" s="301"/>
      <c r="E104" s="301"/>
      <c r="F104" s="301"/>
    </row>
    <row r="105" spans="4:6" ht="11" customHeight="1">
      <c r="D105" s="301"/>
      <c r="E105" s="301"/>
      <c r="F105" s="301"/>
    </row>
    <row r="106" spans="4:6" ht="11" customHeight="1">
      <c r="D106" s="301"/>
      <c r="E106" s="301"/>
      <c r="F106" s="301"/>
    </row>
    <row r="107" spans="4:6" ht="11" customHeight="1">
      <c r="D107" s="301"/>
      <c r="E107" s="301"/>
      <c r="F107" s="301"/>
    </row>
    <row r="108" spans="4:6" ht="11" customHeight="1">
      <c r="D108" s="301"/>
      <c r="E108" s="301"/>
      <c r="F108" s="301"/>
    </row>
    <row r="109" spans="4:6" ht="11" customHeight="1">
      <c r="D109" s="301"/>
      <c r="E109" s="301"/>
      <c r="F109" s="301"/>
    </row>
    <row r="110" spans="4:6" ht="11" customHeight="1">
      <c r="D110" s="301"/>
      <c r="E110" s="301"/>
      <c r="F110" s="301"/>
    </row>
    <row r="111" spans="4:6" ht="11" customHeight="1">
      <c r="D111" s="301"/>
      <c r="E111" s="301"/>
      <c r="F111" s="301"/>
    </row>
    <row r="112" spans="4:6" ht="11" customHeight="1">
      <c r="D112" s="301"/>
      <c r="E112" s="301"/>
      <c r="F112" s="301"/>
    </row>
    <row r="113" spans="4:6" ht="11" customHeight="1">
      <c r="D113" s="301"/>
      <c r="E113" s="301"/>
      <c r="F113" s="301"/>
    </row>
    <row r="114" spans="4:6" ht="11" customHeight="1">
      <c r="D114" s="301"/>
      <c r="E114" s="301"/>
      <c r="F114" s="301"/>
    </row>
    <row r="115" spans="4:6" ht="11" customHeight="1">
      <c r="D115" s="301"/>
      <c r="E115" s="301"/>
      <c r="F115" s="301"/>
    </row>
    <row r="116" spans="4:6" ht="11" customHeight="1">
      <c r="D116" s="301"/>
      <c r="E116" s="301"/>
      <c r="F116" s="301"/>
    </row>
    <row r="117" spans="4:6" ht="11" customHeight="1">
      <c r="D117" s="301"/>
      <c r="E117" s="301"/>
      <c r="F117" s="301"/>
    </row>
    <row r="118" spans="4:6" ht="11" customHeight="1">
      <c r="D118" s="301"/>
      <c r="E118" s="301"/>
      <c r="F118" s="301"/>
    </row>
    <row r="119" spans="4:6" ht="11" customHeight="1">
      <c r="D119" s="301"/>
      <c r="E119" s="301"/>
      <c r="F119" s="301"/>
    </row>
    <row r="120" spans="4:6" ht="11" customHeight="1">
      <c r="D120" s="301"/>
      <c r="E120" s="301"/>
      <c r="F120" s="301"/>
    </row>
    <row r="121" spans="4:6" ht="11" customHeight="1">
      <c r="D121" s="301"/>
      <c r="E121" s="301"/>
      <c r="F121" s="301"/>
    </row>
    <row r="122" spans="4:6" ht="11" customHeight="1">
      <c r="D122" s="301"/>
      <c r="E122" s="301"/>
      <c r="F122" s="301"/>
    </row>
    <row r="123" spans="4:6" ht="11" customHeight="1">
      <c r="D123" s="301"/>
      <c r="E123" s="301"/>
      <c r="F123" s="301"/>
    </row>
    <row r="124" spans="4:6" ht="11" customHeight="1">
      <c r="D124" s="301"/>
      <c r="E124" s="301"/>
      <c r="F124" s="301"/>
    </row>
    <row r="125" spans="4:6" ht="11" customHeight="1">
      <c r="D125" s="301"/>
      <c r="E125" s="301"/>
      <c r="F125" s="301"/>
    </row>
    <row r="126" spans="4:6" ht="11" customHeight="1">
      <c r="D126" s="301"/>
      <c r="E126" s="301"/>
      <c r="F126" s="301"/>
    </row>
    <row r="127" spans="4:6" ht="11" customHeight="1">
      <c r="D127" s="301"/>
      <c r="E127" s="301"/>
      <c r="F127" s="301"/>
    </row>
    <row r="128" spans="4:6" ht="11" customHeight="1">
      <c r="D128" s="301"/>
      <c r="E128" s="301"/>
      <c r="F128" s="301"/>
    </row>
    <row r="129" spans="4:6" ht="11" customHeight="1">
      <c r="D129" s="301"/>
      <c r="E129" s="301"/>
      <c r="F129" s="301"/>
    </row>
    <row r="130" spans="4:6" ht="11" customHeight="1">
      <c r="D130" s="301"/>
      <c r="E130" s="301"/>
      <c r="F130" s="301"/>
    </row>
    <row r="131" spans="4:6" ht="11" customHeight="1">
      <c r="D131" s="301"/>
      <c r="E131" s="301"/>
      <c r="F131" s="301"/>
    </row>
    <row r="132" spans="4:6" ht="11" customHeight="1">
      <c r="D132" s="301"/>
      <c r="E132" s="301"/>
      <c r="F132" s="301"/>
    </row>
    <row r="133" spans="4:6" ht="11" customHeight="1">
      <c r="D133" s="301"/>
      <c r="E133" s="301"/>
      <c r="F133" s="301"/>
    </row>
    <row r="134" spans="4:6" ht="11" customHeight="1">
      <c r="D134" s="301"/>
      <c r="E134" s="301"/>
      <c r="F134" s="301"/>
    </row>
    <row r="135" spans="4:6" ht="11" customHeight="1">
      <c r="D135" s="301"/>
      <c r="E135" s="301"/>
      <c r="F135" s="301"/>
    </row>
    <row r="136" spans="4:6" ht="11" customHeight="1">
      <c r="D136" s="301"/>
      <c r="E136" s="301"/>
      <c r="F136" s="301"/>
    </row>
    <row r="137" spans="4:6" ht="11" customHeight="1">
      <c r="D137" s="301"/>
      <c r="E137" s="301"/>
      <c r="F137" s="301"/>
    </row>
    <row r="138" spans="4:6" ht="11" customHeight="1">
      <c r="D138" s="301"/>
      <c r="E138" s="301"/>
      <c r="F138" s="301"/>
    </row>
    <row r="139" spans="4:6" ht="11" customHeight="1">
      <c r="D139" s="301"/>
      <c r="E139" s="301"/>
      <c r="F139" s="301"/>
    </row>
    <row r="140" spans="4:6" ht="11" customHeight="1">
      <c r="D140" s="301"/>
      <c r="E140" s="301"/>
      <c r="F140" s="301"/>
    </row>
    <row r="141" spans="4:6" ht="11" customHeight="1">
      <c r="D141" s="301"/>
      <c r="E141" s="301"/>
      <c r="F141" s="301"/>
    </row>
    <row r="142" spans="4:6" ht="11" customHeight="1">
      <c r="D142" s="301"/>
      <c r="E142" s="301"/>
      <c r="F142" s="301"/>
    </row>
    <row r="143" spans="4:6" ht="11" customHeight="1">
      <c r="D143" s="301"/>
      <c r="E143" s="301"/>
      <c r="F143" s="301"/>
    </row>
    <row r="144" spans="4:6" ht="11" customHeight="1">
      <c r="D144" s="301"/>
      <c r="E144" s="301"/>
      <c r="F144" s="301"/>
    </row>
    <row r="145" spans="4:6" ht="11" customHeight="1">
      <c r="D145" s="301"/>
      <c r="E145" s="301"/>
      <c r="F145" s="301"/>
    </row>
  </sheetData>
  <mergeCells count="6">
    <mergeCell ref="F3:F4"/>
    <mergeCell ref="C3:C4"/>
    <mergeCell ref="A3:A4"/>
    <mergeCell ref="B3:B4"/>
    <mergeCell ref="D3:D4"/>
    <mergeCell ref="E3:E4"/>
  </mergeCells>
  <phoneticPr fontId="16" type="noConversion"/>
  <printOptions horizontalCentered="1"/>
  <pageMargins left="0.25" right="0.25" top="0.35" bottom="0.35" header="0.5" footer="0.25"/>
  <pageSetup scale="88" orientation="landscape" horizontalDpi="300" verticalDpi="4294967292"/>
  <headerFooter alignWithMargins="0">
    <oddFooter>&amp;R&amp;"Arial,Bold"General Fund (Page 3 of 3)</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D17"/>
  <sheetViews>
    <sheetView workbookViewId="0">
      <selection activeCell="C16" sqref="C16"/>
    </sheetView>
  </sheetViews>
  <sheetFormatPr baseColWidth="10" defaultColWidth="9.1640625" defaultRowHeight="12" x14ac:dyDescent="0"/>
  <cols>
    <col min="1" max="1" width="3.6640625" style="20" customWidth="1"/>
    <col min="2" max="2" width="5.6640625" style="20" customWidth="1"/>
    <col min="3" max="3" width="100.6640625" style="20" customWidth="1"/>
    <col min="4" max="5" width="50.6640625" style="20" customWidth="1"/>
    <col min="6" max="16384" width="9.1640625" style="20"/>
  </cols>
  <sheetData>
    <row r="1" spans="1:4" ht="19" thickBot="1">
      <c r="A1" s="710"/>
      <c r="B1" s="710"/>
      <c r="C1" s="710"/>
    </row>
    <row r="2" spans="1:4" ht="25" customHeight="1" thickTop="1" thickBot="1">
      <c r="A2" s="587" t="s">
        <v>466</v>
      </c>
      <c r="C2" s="588"/>
      <c r="D2" s="591"/>
    </row>
    <row r="3" spans="1:4" ht="27" thickBot="1">
      <c r="B3" s="593"/>
      <c r="C3" s="589" t="s">
        <v>477</v>
      </c>
      <c r="D3" s="592"/>
    </row>
    <row r="4" spans="1:4" ht="18" thickBot="1">
      <c r="B4" s="593"/>
      <c r="C4" s="588" t="s">
        <v>467</v>
      </c>
      <c r="D4" s="588"/>
    </row>
    <row r="5" spans="1:4" ht="18" thickBot="1">
      <c r="B5" s="593"/>
      <c r="C5" s="588" t="s">
        <v>468</v>
      </c>
      <c r="D5" s="588"/>
    </row>
    <row r="6" spans="1:4" ht="18" thickBot="1">
      <c r="B6" s="593"/>
      <c r="C6" s="588" t="s">
        <v>469</v>
      </c>
      <c r="D6" s="588"/>
    </row>
    <row r="7" spans="1:4" ht="27" thickBot="1">
      <c r="B7" s="593"/>
      <c r="C7" s="588" t="s">
        <v>529</v>
      </c>
      <c r="D7" s="588"/>
    </row>
    <row r="8" spans="1:4" ht="18" thickBot="1">
      <c r="B8" s="593"/>
      <c r="C8" s="588" t="s">
        <v>470</v>
      </c>
      <c r="D8" s="588"/>
    </row>
    <row r="9" spans="1:4" ht="18" thickBot="1">
      <c r="B9" s="593"/>
      <c r="C9" s="588" t="s">
        <v>471</v>
      </c>
      <c r="D9" s="588"/>
    </row>
    <row r="10" spans="1:4" ht="18" thickBot="1">
      <c r="B10" s="593"/>
      <c r="C10" s="588" t="s">
        <v>472</v>
      </c>
      <c r="D10" s="588"/>
    </row>
    <row r="11" spans="1:4" ht="18" thickBot="1">
      <c r="B11" s="593"/>
      <c r="C11" s="588" t="s">
        <v>474</v>
      </c>
      <c r="D11" s="588"/>
    </row>
    <row r="12" spans="1:4" ht="18" thickBot="1">
      <c r="B12" s="593"/>
      <c r="C12" s="588" t="s">
        <v>473</v>
      </c>
      <c r="D12" s="588"/>
    </row>
    <row r="13" spans="1:4" ht="27" thickBot="1">
      <c r="B13" s="593"/>
      <c r="C13" s="588" t="s">
        <v>476</v>
      </c>
      <c r="D13" s="588"/>
    </row>
    <row r="14" spans="1:4" ht="34" customHeight="1" thickBot="1">
      <c r="A14" s="711" t="s">
        <v>530</v>
      </c>
      <c r="B14" s="711"/>
      <c r="C14" s="711"/>
      <c r="D14" s="591"/>
    </row>
    <row r="15" spans="1:4" ht="18" thickBot="1">
      <c r="B15" s="593"/>
      <c r="C15" s="588" t="s">
        <v>475</v>
      </c>
    </row>
    <row r="16" spans="1:4">
      <c r="C16" s="590"/>
    </row>
    <row r="17" spans="3:3">
      <c r="C17" s="590"/>
    </row>
  </sheetData>
  <mergeCells count="2">
    <mergeCell ref="A1:C1"/>
    <mergeCell ref="A14:C14"/>
  </mergeCells>
  <printOptions horizontalCentered="1"/>
  <pageMargins left="0.2" right="0.2" top="0.5" bottom="0.75" header="0.3" footer="0.3"/>
  <pageSetup scale="95"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2"/>
  <sheetViews>
    <sheetView showZeros="0" topLeftCell="A9" workbookViewId="0">
      <selection activeCell="F5" sqref="F5"/>
    </sheetView>
  </sheetViews>
  <sheetFormatPr baseColWidth="10" defaultColWidth="9.1640625" defaultRowHeight="12" x14ac:dyDescent="0"/>
  <cols>
    <col min="1" max="1" width="4.6640625" style="76" customWidth="1"/>
    <col min="2" max="2" width="55.6640625" style="76" customWidth="1"/>
    <col min="3" max="3" width="8.6640625" style="76" customWidth="1"/>
    <col min="4" max="6" width="21.6640625" style="76" customWidth="1"/>
    <col min="7" max="16384" width="9.1640625" style="76"/>
  </cols>
  <sheetData>
    <row r="1" spans="1:32" ht="13" thickBot="1">
      <c r="A1" s="79" t="s">
        <v>93</v>
      </c>
      <c r="B1" s="79"/>
      <c r="C1" s="79"/>
      <c r="D1" s="79"/>
      <c r="E1" s="22" t="s">
        <v>267</v>
      </c>
      <c r="F1" s="306" t="str">
        <f>'Basic Data Input'!B3</f>
        <v>__-____</v>
      </c>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row>
    <row r="2" spans="1:32" ht="6" customHeight="1" thickBot="1">
      <c r="A2" s="80"/>
      <c r="B2" s="80"/>
      <c r="C2" s="80"/>
      <c r="D2" s="80"/>
      <c r="E2" s="80"/>
      <c r="F2" s="80"/>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1:32" ht="18" customHeight="1">
      <c r="A3" s="925" t="s">
        <v>63</v>
      </c>
      <c r="B3" s="929" t="s">
        <v>185</v>
      </c>
      <c r="C3" s="927" t="s">
        <v>348</v>
      </c>
      <c r="D3" s="923" t="s">
        <v>522</v>
      </c>
      <c r="E3" s="923" t="s">
        <v>523</v>
      </c>
      <c r="F3" s="917" t="s">
        <v>524</v>
      </c>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18" customHeight="1" thickBot="1">
      <c r="A4" s="926"/>
      <c r="B4" s="930"/>
      <c r="C4" s="928"/>
      <c r="D4" s="924"/>
      <c r="E4" s="924"/>
      <c r="F4" s="918"/>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c r="A5" s="82">
        <f>ROWS(A$5:A5)</f>
        <v>1</v>
      </c>
      <c r="B5" s="83" t="s">
        <v>95</v>
      </c>
      <c r="C5" s="84"/>
      <c r="D5" s="499"/>
      <c r="E5" s="499"/>
      <c r="F5" s="500"/>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c r="A6" s="82">
        <f>ROWS(A$5:A6)</f>
        <v>2</v>
      </c>
      <c r="B6" s="85" t="s">
        <v>186</v>
      </c>
      <c r="C6" s="11"/>
      <c r="D6" s="501"/>
      <c r="E6" s="501"/>
      <c r="F6" s="502"/>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c r="A7" s="82">
        <f>ROWS(A$5:A7)</f>
        <v>3</v>
      </c>
      <c r="B7" s="12"/>
      <c r="C7" s="11"/>
      <c r="D7" s="501"/>
      <c r="E7" s="501"/>
      <c r="F7" s="502"/>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c r="A8" s="82">
        <f>ROWS(A$5:A8)</f>
        <v>4</v>
      </c>
      <c r="B8" s="12"/>
      <c r="C8" s="11"/>
      <c r="D8" s="501"/>
      <c r="E8" s="501"/>
      <c r="F8" s="502"/>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c r="A9" s="82">
        <f>ROWS(A$5:A9)</f>
        <v>5</v>
      </c>
      <c r="B9" s="12"/>
      <c r="C9" s="11"/>
      <c r="D9" s="501"/>
      <c r="E9" s="501"/>
      <c r="F9" s="502"/>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c r="A10" s="82">
        <f>ROWS(A$5:A10)</f>
        <v>6</v>
      </c>
      <c r="B10" s="12"/>
      <c r="C10" s="11"/>
      <c r="D10" s="501"/>
      <c r="E10" s="501"/>
      <c r="F10" s="502"/>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c r="A11" s="82">
        <f>ROWS(A$5:A11)</f>
        <v>7</v>
      </c>
      <c r="B11" s="12"/>
      <c r="C11" s="11"/>
      <c r="D11" s="501"/>
      <c r="E11" s="501"/>
      <c r="F11" s="502"/>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c r="A12" s="82">
        <f>ROWS(A$5:A12)</f>
        <v>8</v>
      </c>
      <c r="B12" s="12"/>
      <c r="C12" s="11"/>
      <c r="D12" s="501"/>
      <c r="E12" s="501"/>
      <c r="F12" s="502"/>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c r="A13" s="82">
        <f>ROWS(A$5:A13)</f>
        <v>9</v>
      </c>
      <c r="B13" s="12"/>
      <c r="C13" s="11"/>
      <c r="D13" s="501"/>
      <c r="E13" s="501"/>
      <c r="F13" s="502"/>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c r="A14" s="82">
        <f>ROWS(A$5:A14)</f>
        <v>10</v>
      </c>
      <c r="B14" s="12"/>
      <c r="C14" s="11"/>
      <c r="D14" s="501"/>
      <c r="E14" s="501"/>
      <c r="F14" s="502"/>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c r="A15" s="82">
        <f>ROWS(A$5:A15)</f>
        <v>11</v>
      </c>
      <c r="B15" s="85" t="s">
        <v>187</v>
      </c>
      <c r="C15" s="86">
        <v>755</v>
      </c>
      <c r="D15" s="501"/>
      <c r="E15" s="501"/>
      <c r="F15" s="502"/>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c r="A16" s="82">
        <f>ROWS(A$5:A16)</f>
        <v>12</v>
      </c>
      <c r="B16" s="85" t="s">
        <v>188</v>
      </c>
      <c r="C16" s="11"/>
      <c r="D16" s="503">
        <f>ROUND(SUM(D6:D15),2)</f>
        <v>0</v>
      </c>
      <c r="E16" s="503">
        <f>ROUND(SUM(E6:E15),2)</f>
        <v>0</v>
      </c>
      <c r="F16" s="504"/>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c r="A17" s="82">
        <f>ROWS(A$5:A17)</f>
        <v>13</v>
      </c>
      <c r="B17" s="87" t="s">
        <v>189</v>
      </c>
      <c r="C17" s="88"/>
      <c r="D17" s="505"/>
      <c r="E17" s="505"/>
      <c r="F17" s="506">
        <f>ROUND(SUM(F6:F15),2)</f>
        <v>0</v>
      </c>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ht="13" thickBot="1">
      <c r="A18" s="82">
        <f>ROWS(A$5:A18)</f>
        <v>14</v>
      </c>
      <c r="B18" s="89" t="s">
        <v>118</v>
      </c>
      <c r="C18" s="88"/>
      <c r="D18" s="505"/>
      <c r="E18" s="505"/>
      <c r="F18" s="506">
        <f>IF(F17&lt;&gt;F31,"Budget Not Balanced",F17)</f>
        <v>0</v>
      </c>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c r="A19" s="90">
        <f>ROWS(A$5:A19)</f>
        <v>15</v>
      </c>
      <c r="B19" s="91" t="s">
        <v>337</v>
      </c>
      <c r="C19" s="92"/>
      <c r="D19" s="507"/>
      <c r="E19" s="507"/>
      <c r="F19" s="508"/>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c r="A20" s="93">
        <f>ROWS(A$5:A20)</f>
        <v>16</v>
      </c>
      <c r="B20" s="94" t="s">
        <v>120</v>
      </c>
      <c r="C20" s="13"/>
      <c r="D20" s="473"/>
      <c r="E20" s="473"/>
      <c r="F20" s="474"/>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c r="A21" s="93">
        <f>ROWS(A$5:A21)</f>
        <v>17</v>
      </c>
      <c r="B21" s="94" t="s">
        <v>121</v>
      </c>
      <c r="C21" s="13"/>
      <c r="D21" s="473"/>
      <c r="E21" s="473"/>
      <c r="F21" s="474"/>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c r="A22" s="93">
        <f>ROWS(A$5:A22)</f>
        <v>18</v>
      </c>
      <c r="B22" s="94" t="s">
        <v>123</v>
      </c>
      <c r="C22" s="13"/>
      <c r="D22" s="509">
        <f>ROUND(SUM(D20:D21),2)</f>
        <v>0</v>
      </c>
      <c r="E22" s="509">
        <f>IF(SUM(E20:E21)&lt;&gt;D33,"Must = Col 1 Line 29",ROUND(SUM(E20:E21),2))</f>
        <v>0</v>
      </c>
      <c r="F22" s="510">
        <f>IF(SUM(F20:F21)&lt;&gt;E33,"Must = Col 2 Line 29",ROUND(SUM(F20:F21),2))</f>
        <v>0</v>
      </c>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c r="A23" s="93">
        <f>ROWS(A$5:A23)</f>
        <v>19</v>
      </c>
      <c r="B23" s="95" t="s">
        <v>124</v>
      </c>
      <c r="C23" s="32"/>
      <c r="D23" s="477"/>
      <c r="E23" s="477"/>
      <c r="F23" s="478"/>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c r="A24" s="93">
        <f>ROWS(A$5:A24)</f>
        <v>20</v>
      </c>
      <c r="B24" s="94" t="s">
        <v>138</v>
      </c>
      <c r="C24" s="95">
        <v>1410</v>
      </c>
      <c r="D24" s="473"/>
      <c r="E24" s="473"/>
      <c r="F24" s="474"/>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c r="A25" s="93">
        <f>ROWS(A$5:A25)</f>
        <v>21</v>
      </c>
      <c r="B25" s="14"/>
      <c r="C25" s="13"/>
      <c r="D25" s="511"/>
      <c r="E25" s="511"/>
      <c r="F25" s="512"/>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c r="A26" s="93">
        <f>ROWS(A$5:A26)</f>
        <v>22</v>
      </c>
      <c r="B26" s="95" t="s">
        <v>169</v>
      </c>
      <c r="C26" s="96"/>
      <c r="D26" s="477"/>
      <c r="E26" s="477"/>
      <c r="F26" s="478"/>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c r="A27" s="93">
        <f>ROWS(A$5:A27)</f>
        <v>23</v>
      </c>
      <c r="B27" s="94" t="s">
        <v>190</v>
      </c>
      <c r="C27" s="95">
        <v>5500</v>
      </c>
      <c r="D27" s="473"/>
      <c r="E27" s="473"/>
      <c r="F27" s="474"/>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c r="A28" s="93">
        <f>ROWS(A$5:A28)</f>
        <v>24</v>
      </c>
      <c r="B28" s="14"/>
      <c r="C28" s="13"/>
      <c r="D28" s="473"/>
      <c r="E28" s="473"/>
      <c r="F28" s="474"/>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c r="A29" s="93">
        <f>ROWS(A$5:A29)</f>
        <v>25</v>
      </c>
      <c r="B29" s="14"/>
      <c r="C29" s="13"/>
      <c r="D29" s="473"/>
      <c r="E29" s="473"/>
      <c r="F29" s="474"/>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c r="A30" s="93">
        <f>ROWS(A$5:A30)</f>
        <v>26</v>
      </c>
      <c r="B30" s="14"/>
      <c r="C30" s="13"/>
      <c r="D30" s="473"/>
      <c r="E30" s="473"/>
      <c r="F30" s="474"/>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c r="A31" s="93">
        <f>ROWS(A$5:A31)</f>
        <v>27</v>
      </c>
      <c r="B31" s="94" t="s">
        <v>180</v>
      </c>
      <c r="C31" s="13"/>
      <c r="D31" s="475">
        <f>ROUND(SUM(D22:D30),2)</f>
        <v>0</v>
      </c>
      <c r="E31" s="475">
        <f>ROUND(SUM(E22:E30),2)</f>
        <v>0</v>
      </c>
      <c r="F31" s="476">
        <f>ROUND(SUM(F22:F30),2)</f>
        <v>0</v>
      </c>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c r="A32" s="93">
        <f>ROWS(A$5:A32)</f>
        <v>28</v>
      </c>
      <c r="B32" s="94" t="s">
        <v>191</v>
      </c>
      <c r="C32" s="13"/>
      <c r="D32" s="475">
        <f>D16</f>
        <v>0</v>
      </c>
      <c r="E32" s="475">
        <f>E16</f>
        <v>0</v>
      </c>
      <c r="F32" s="478"/>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ht="13" thickBot="1">
      <c r="A33" s="97">
        <f>ROWS(A$5:A33)</f>
        <v>29</v>
      </c>
      <c r="B33" s="98" t="s">
        <v>182</v>
      </c>
      <c r="C33" s="15"/>
      <c r="D33" s="513">
        <f>ROUND(D31-D32,2)</f>
        <v>0</v>
      </c>
      <c r="E33" s="513">
        <f>ROUND(E31-E32,2)</f>
        <v>0</v>
      </c>
      <c r="F33" s="514"/>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c r="A34" s="80"/>
      <c r="B34" s="80"/>
      <c r="C34" s="80"/>
      <c r="D34" s="285"/>
      <c r="E34" s="285"/>
      <c r="F34" s="285"/>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ht="6" customHeight="1">
      <c r="A35" s="80"/>
      <c r="B35" s="80"/>
      <c r="C35" s="80"/>
      <c r="D35" s="285"/>
      <c r="E35" s="285"/>
      <c r="F35" s="285"/>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c r="A36" s="99" t="s">
        <v>192</v>
      </c>
      <c r="B36" s="99"/>
      <c r="C36" s="99"/>
      <c r="D36" s="286"/>
      <c r="E36" s="286"/>
      <c r="F36" s="285"/>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ht="6" hidden="1" customHeight="1">
      <c r="A37" s="99"/>
      <c r="B37" s="99"/>
      <c r="C37" s="99"/>
      <c r="D37" s="286"/>
      <c r="E37" s="286"/>
      <c r="F37" s="285"/>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ht="6" hidden="1" customHeight="1">
      <c r="A38" s="80"/>
      <c r="B38" s="80"/>
      <c r="C38" s="80"/>
      <c r="D38" s="285"/>
      <c r="E38" s="285"/>
      <c r="F38" s="285"/>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hidden="1">
      <c r="A39" s="80" t="s">
        <v>193</v>
      </c>
      <c r="B39" s="80"/>
      <c r="C39" s="80"/>
      <c r="D39" s="285"/>
      <c r="E39" s="285"/>
      <c r="F39" s="287"/>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c r="D40" s="288"/>
      <c r="E40" s="288"/>
      <c r="F40" s="288"/>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c r="D41" s="288"/>
      <c r="E41" s="288"/>
      <c r="F41" s="288"/>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c r="D42" s="288"/>
      <c r="E42" s="288"/>
      <c r="F42" s="288"/>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c r="D43" s="288"/>
      <c r="E43" s="288"/>
      <c r="F43" s="288"/>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c r="D44" s="288"/>
      <c r="E44" s="288"/>
      <c r="F44" s="288"/>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row>
    <row r="45" spans="1:32">
      <c r="D45" s="288"/>
      <c r="E45" s="288"/>
      <c r="F45" s="288"/>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row>
    <row r="46" spans="1:32">
      <c r="D46" s="288"/>
      <c r="E46" s="288"/>
      <c r="F46" s="288"/>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1:32">
      <c r="D47" s="288"/>
      <c r="E47" s="288"/>
      <c r="F47" s="288"/>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1:32">
      <c r="D48" s="288"/>
      <c r="E48" s="288"/>
      <c r="F48" s="288"/>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4:32">
      <c r="D49" s="288"/>
      <c r="E49" s="288"/>
      <c r="F49" s="288"/>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4:32">
      <c r="D50" s="288"/>
      <c r="E50" s="288"/>
      <c r="F50" s="288"/>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4:32">
      <c r="D51" s="288"/>
      <c r="E51" s="288"/>
      <c r="F51" s="288"/>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4:32">
      <c r="D52" s="288"/>
      <c r="E52" s="288"/>
      <c r="F52" s="288"/>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row>
    <row r="53" spans="4:32">
      <c r="D53" s="288"/>
      <c r="E53" s="288"/>
      <c r="F53" s="288"/>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row>
    <row r="54" spans="4:32">
      <c r="D54" s="288"/>
      <c r="E54" s="288"/>
      <c r="F54" s="288"/>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row>
    <row r="55" spans="4:32">
      <c r="D55" s="288"/>
      <c r="E55" s="288"/>
      <c r="F55" s="288"/>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row>
    <row r="56" spans="4:32">
      <c r="D56" s="288"/>
      <c r="E56" s="288"/>
      <c r="F56" s="288"/>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row>
    <row r="57" spans="4:32">
      <c r="D57" s="288"/>
      <c r="E57" s="288"/>
      <c r="F57" s="288"/>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row>
    <row r="58" spans="4:32">
      <c r="D58" s="288"/>
      <c r="E58" s="288"/>
      <c r="F58" s="288"/>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row>
    <row r="59" spans="4:32">
      <c r="D59" s="288"/>
      <c r="E59" s="288"/>
      <c r="F59" s="288"/>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row>
    <row r="60" spans="4:32">
      <c r="D60" s="288"/>
      <c r="E60" s="288"/>
      <c r="F60" s="288"/>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row>
    <row r="61" spans="4:32">
      <c r="D61" s="288"/>
      <c r="E61" s="288"/>
      <c r="F61" s="288"/>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row>
    <row r="62" spans="4:32">
      <c r="D62" s="288"/>
      <c r="E62" s="288"/>
      <c r="F62" s="288"/>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row>
    <row r="63" spans="4:32">
      <c r="D63" s="288"/>
      <c r="E63" s="288"/>
      <c r="F63" s="288"/>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row>
    <row r="64" spans="4:32">
      <c r="D64" s="288"/>
      <c r="E64" s="288"/>
      <c r="F64" s="288"/>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row>
    <row r="65" spans="4:32">
      <c r="D65" s="288"/>
      <c r="E65" s="288"/>
      <c r="F65" s="288"/>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row>
    <row r="66" spans="4:32">
      <c r="D66" s="288"/>
      <c r="E66" s="288"/>
      <c r="F66" s="288"/>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row>
    <row r="67" spans="4:32">
      <c r="D67" s="288"/>
      <c r="E67" s="288"/>
      <c r="F67" s="288"/>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row>
    <row r="68" spans="4:32">
      <c r="D68" s="288"/>
      <c r="E68" s="288"/>
      <c r="F68" s="288"/>
    </row>
    <row r="69" spans="4:32">
      <c r="D69" s="288"/>
      <c r="E69" s="288"/>
      <c r="F69" s="288"/>
    </row>
    <row r="70" spans="4:32">
      <c r="D70" s="288"/>
      <c r="E70" s="288"/>
      <c r="F70" s="288"/>
    </row>
    <row r="71" spans="4:32">
      <c r="D71" s="288"/>
      <c r="E71" s="288"/>
      <c r="F71" s="288"/>
    </row>
    <row r="72" spans="4:32">
      <c r="D72" s="288"/>
      <c r="E72" s="288"/>
      <c r="F72" s="288"/>
    </row>
    <row r="73" spans="4:32">
      <c r="D73" s="288"/>
      <c r="E73" s="288"/>
      <c r="F73" s="288"/>
    </row>
    <row r="74" spans="4:32">
      <c r="D74" s="288"/>
      <c r="E74" s="288"/>
      <c r="F74" s="288"/>
    </row>
    <row r="75" spans="4:32">
      <c r="D75" s="288"/>
      <c r="E75" s="288"/>
      <c r="F75" s="288"/>
    </row>
    <row r="76" spans="4:32">
      <c r="D76" s="288"/>
      <c r="E76" s="288"/>
      <c r="F76" s="288"/>
    </row>
    <row r="77" spans="4:32">
      <c r="D77" s="288"/>
      <c r="E77" s="288"/>
      <c r="F77" s="288"/>
    </row>
    <row r="78" spans="4:32">
      <c r="D78" s="288"/>
      <c r="E78" s="288"/>
      <c r="F78" s="288"/>
    </row>
    <row r="79" spans="4:32">
      <c r="D79" s="288"/>
      <c r="E79" s="288"/>
      <c r="F79" s="288"/>
    </row>
    <row r="80" spans="4:32">
      <c r="D80" s="288"/>
      <c r="E80" s="288"/>
      <c r="F80" s="288"/>
    </row>
    <row r="81" spans="4:6">
      <c r="D81" s="288"/>
      <c r="E81" s="288"/>
      <c r="F81" s="288"/>
    </row>
    <row r="82" spans="4:6">
      <c r="D82" s="288"/>
      <c r="E82" s="288"/>
      <c r="F82" s="288"/>
    </row>
    <row r="83" spans="4:6">
      <c r="D83" s="288"/>
      <c r="E83" s="288"/>
      <c r="F83" s="288"/>
    </row>
    <row r="84" spans="4:6">
      <c r="D84" s="288"/>
      <c r="E84" s="288"/>
      <c r="F84" s="288"/>
    </row>
    <row r="85" spans="4:6">
      <c r="D85" s="288"/>
      <c r="E85" s="288"/>
      <c r="F85" s="288"/>
    </row>
    <row r="86" spans="4:6">
      <c r="D86" s="288"/>
      <c r="E86" s="288"/>
      <c r="F86" s="288"/>
    </row>
    <row r="87" spans="4:6">
      <c r="D87" s="288"/>
      <c r="E87" s="288"/>
      <c r="F87" s="288"/>
    </row>
    <row r="88" spans="4:6">
      <c r="D88" s="288"/>
      <c r="E88" s="288"/>
      <c r="F88" s="288"/>
    </row>
    <row r="89" spans="4:6">
      <c r="D89" s="288"/>
      <c r="E89" s="288"/>
      <c r="F89" s="288"/>
    </row>
    <row r="90" spans="4:6">
      <c r="D90" s="288"/>
      <c r="E90" s="288"/>
      <c r="F90" s="288"/>
    </row>
    <row r="91" spans="4:6">
      <c r="D91" s="288"/>
      <c r="E91" s="288"/>
      <c r="F91" s="288"/>
    </row>
    <row r="92" spans="4:6">
      <c r="D92" s="288"/>
      <c r="E92" s="288"/>
      <c r="F92" s="288"/>
    </row>
    <row r="93" spans="4:6">
      <c r="D93" s="288"/>
      <c r="E93" s="288"/>
      <c r="F93" s="288"/>
    </row>
    <row r="94" spans="4:6">
      <c r="D94" s="288"/>
      <c r="E94" s="288"/>
      <c r="F94" s="288"/>
    </row>
    <row r="95" spans="4:6">
      <c r="D95" s="288"/>
      <c r="E95" s="288"/>
      <c r="F95" s="288"/>
    </row>
    <row r="96" spans="4:6">
      <c r="D96" s="288"/>
      <c r="E96" s="288"/>
      <c r="F96" s="288"/>
    </row>
    <row r="97" spans="4:6">
      <c r="D97" s="288"/>
      <c r="E97" s="288"/>
      <c r="F97" s="288"/>
    </row>
    <row r="98" spans="4:6">
      <c r="D98" s="288"/>
      <c r="E98" s="288"/>
      <c r="F98" s="288"/>
    </row>
    <row r="99" spans="4:6">
      <c r="D99" s="288"/>
      <c r="E99" s="288"/>
      <c r="F99" s="288"/>
    </row>
    <row r="100" spans="4:6">
      <c r="D100" s="288"/>
      <c r="E100" s="288"/>
      <c r="F100" s="288"/>
    </row>
    <row r="101" spans="4:6">
      <c r="D101" s="288"/>
      <c r="E101" s="288"/>
      <c r="F101" s="288"/>
    </row>
    <row r="102" spans="4:6">
      <c r="D102" s="288"/>
      <c r="E102" s="288"/>
      <c r="F102" s="288"/>
    </row>
    <row r="103" spans="4:6">
      <c r="D103" s="288"/>
      <c r="E103" s="288"/>
      <c r="F103" s="288"/>
    </row>
    <row r="104" spans="4:6">
      <c r="D104" s="288"/>
      <c r="E104" s="288"/>
      <c r="F104" s="288"/>
    </row>
    <row r="105" spans="4:6">
      <c r="D105" s="288"/>
      <c r="E105" s="288"/>
      <c r="F105" s="288"/>
    </row>
    <row r="106" spans="4:6">
      <c r="D106" s="288"/>
      <c r="E106" s="288"/>
      <c r="F106" s="288"/>
    </row>
    <row r="107" spans="4:6">
      <c r="D107" s="288"/>
      <c r="E107" s="288"/>
      <c r="F107" s="288"/>
    </row>
    <row r="108" spans="4:6">
      <c r="D108" s="288"/>
      <c r="E108" s="288"/>
      <c r="F108" s="288"/>
    </row>
    <row r="109" spans="4:6">
      <c r="D109" s="288"/>
      <c r="E109" s="288"/>
      <c r="F109" s="288"/>
    </row>
    <row r="110" spans="4:6">
      <c r="D110" s="288"/>
      <c r="E110" s="288"/>
      <c r="F110" s="288"/>
    </row>
    <row r="111" spans="4:6">
      <c r="D111" s="288"/>
      <c r="E111" s="288"/>
      <c r="F111" s="288"/>
    </row>
    <row r="112" spans="4:6">
      <c r="D112" s="288"/>
      <c r="E112" s="288"/>
      <c r="F112" s="288"/>
    </row>
    <row r="113" spans="4:6">
      <c r="D113" s="288"/>
      <c r="E113" s="288"/>
      <c r="F113" s="288"/>
    </row>
    <row r="114" spans="4:6">
      <c r="D114" s="288"/>
      <c r="E114" s="288"/>
      <c r="F114" s="288"/>
    </row>
    <row r="115" spans="4:6">
      <c r="D115" s="288"/>
      <c r="E115" s="288"/>
      <c r="F115" s="288"/>
    </row>
    <row r="116" spans="4:6">
      <c r="D116" s="288"/>
      <c r="E116" s="288"/>
      <c r="F116" s="288"/>
    </row>
    <row r="117" spans="4:6">
      <c r="D117" s="288"/>
      <c r="E117" s="288"/>
      <c r="F117" s="288"/>
    </row>
    <row r="118" spans="4:6">
      <c r="D118" s="288"/>
      <c r="E118" s="288"/>
      <c r="F118" s="288"/>
    </row>
    <row r="119" spans="4:6">
      <c r="D119" s="288"/>
      <c r="E119" s="288"/>
      <c r="F119" s="288"/>
    </row>
    <row r="120" spans="4:6">
      <c r="D120" s="288"/>
      <c r="E120" s="288"/>
      <c r="F120" s="288"/>
    </row>
    <row r="121" spans="4:6">
      <c r="D121" s="288"/>
      <c r="E121" s="288"/>
      <c r="F121" s="288"/>
    </row>
    <row r="122" spans="4:6">
      <c r="D122" s="288"/>
      <c r="E122" s="288"/>
      <c r="F122" s="288"/>
    </row>
    <row r="123" spans="4:6">
      <c r="D123" s="288"/>
      <c r="E123" s="288"/>
      <c r="F123" s="288"/>
    </row>
    <row r="124" spans="4:6">
      <c r="D124" s="288"/>
      <c r="E124" s="288"/>
      <c r="F124" s="288"/>
    </row>
    <row r="125" spans="4:6">
      <c r="D125" s="288"/>
      <c r="E125" s="288"/>
      <c r="F125" s="288"/>
    </row>
    <row r="126" spans="4:6">
      <c r="D126" s="288"/>
      <c r="E126" s="288"/>
      <c r="F126" s="288"/>
    </row>
    <row r="127" spans="4:6">
      <c r="D127" s="288"/>
      <c r="E127" s="288"/>
      <c r="F127" s="288"/>
    </row>
    <row r="128" spans="4:6">
      <c r="D128" s="288"/>
      <c r="E128" s="288"/>
      <c r="F128" s="288"/>
    </row>
    <row r="129" spans="4:6">
      <c r="D129" s="288"/>
      <c r="E129" s="288"/>
      <c r="F129" s="288"/>
    </row>
    <row r="130" spans="4:6">
      <c r="D130" s="288"/>
      <c r="E130" s="288"/>
      <c r="F130" s="288"/>
    </row>
    <row r="131" spans="4:6">
      <c r="D131" s="288"/>
      <c r="E131" s="288"/>
      <c r="F131" s="288"/>
    </row>
    <row r="132" spans="4:6">
      <c r="D132" s="288"/>
      <c r="E132" s="288"/>
      <c r="F132" s="288"/>
    </row>
    <row r="133" spans="4:6">
      <c r="D133" s="288"/>
      <c r="E133" s="288"/>
      <c r="F133" s="288"/>
    </row>
    <row r="134" spans="4:6">
      <c r="D134" s="288"/>
      <c r="E134" s="288"/>
      <c r="F134" s="288"/>
    </row>
    <row r="135" spans="4:6">
      <c r="D135" s="288"/>
      <c r="E135" s="288"/>
      <c r="F135" s="288"/>
    </row>
    <row r="136" spans="4:6">
      <c r="D136" s="288"/>
      <c r="E136" s="288"/>
      <c r="F136" s="288"/>
    </row>
    <row r="137" spans="4:6">
      <c r="D137" s="288"/>
      <c r="E137" s="288"/>
      <c r="F137" s="288"/>
    </row>
    <row r="138" spans="4:6">
      <c r="D138" s="288"/>
      <c r="E138" s="288"/>
      <c r="F138" s="288"/>
    </row>
    <row r="139" spans="4:6">
      <c r="D139" s="288"/>
      <c r="E139" s="288"/>
      <c r="F139" s="288"/>
    </row>
    <row r="140" spans="4:6">
      <c r="D140" s="288"/>
      <c r="E140" s="288"/>
      <c r="F140" s="288"/>
    </row>
    <row r="141" spans="4:6">
      <c r="D141" s="288"/>
      <c r="E141" s="288"/>
      <c r="F141" s="288"/>
    </row>
    <row r="142" spans="4:6">
      <c r="D142" s="288"/>
      <c r="E142" s="288"/>
      <c r="F142" s="288"/>
    </row>
  </sheetData>
  <mergeCells count="6">
    <mergeCell ref="F3:F4"/>
    <mergeCell ref="C3:C4"/>
    <mergeCell ref="A3:A4"/>
    <mergeCell ref="B3:B4"/>
    <mergeCell ref="D3:D4"/>
    <mergeCell ref="E3:E4"/>
  </mergeCells>
  <phoneticPr fontId="16" type="noConversion"/>
  <printOptions horizontalCentered="1"/>
  <pageMargins left="0.25" right="0.25" top="0.35" bottom="0.35" header="0.5" footer="0.25"/>
  <pageSetup orientation="landscape" horizontalDpi="300"/>
  <headerFooter alignWithMargins="0">
    <oddFooter>&amp;R&amp;"Arial,Bold"Depreciation Fund</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2"/>
  <sheetViews>
    <sheetView showZeros="0" topLeftCell="A13" workbookViewId="0">
      <selection activeCell="F5" sqref="F5"/>
    </sheetView>
  </sheetViews>
  <sheetFormatPr baseColWidth="10" defaultColWidth="9.1640625" defaultRowHeight="12" x14ac:dyDescent="0"/>
  <cols>
    <col min="1" max="1" width="4.6640625" style="76" customWidth="1"/>
    <col min="2" max="2" width="55.6640625" style="76" customWidth="1"/>
    <col min="3" max="3" width="8.6640625" style="76" customWidth="1"/>
    <col min="4" max="6" width="21.6640625" style="76" customWidth="1"/>
    <col min="7" max="16384" width="9.1640625" style="76"/>
  </cols>
  <sheetData>
    <row r="1" spans="1:32" ht="13" thickBot="1">
      <c r="A1" s="79" t="s">
        <v>19</v>
      </c>
      <c r="B1" s="79"/>
      <c r="C1" s="79"/>
      <c r="D1" s="79"/>
      <c r="E1" s="22" t="s">
        <v>267</v>
      </c>
      <c r="F1" s="306" t="str">
        <f>'Basic Data Input'!B3</f>
        <v>__-____</v>
      </c>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row>
    <row r="2" spans="1:32" ht="6" customHeight="1" thickBot="1">
      <c r="A2" s="80"/>
      <c r="B2" s="80"/>
      <c r="C2" s="80"/>
      <c r="D2" s="80"/>
      <c r="E2" s="80"/>
      <c r="F2" s="80"/>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1:32" ht="18" customHeight="1">
      <c r="A3" s="925" t="s">
        <v>63</v>
      </c>
      <c r="B3" s="929" t="s">
        <v>194</v>
      </c>
      <c r="C3" s="927" t="s">
        <v>348</v>
      </c>
      <c r="D3" s="923" t="s">
        <v>522</v>
      </c>
      <c r="E3" s="923" t="s">
        <v>523</v>
      </c>
      <c r="F3" s="917" t="s">
        <v>524</v>
      </c>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18" customHeight="1" thickBot="1">
      <c r="A4" s="926"/>
      <c r="B4" s="930"/>
      <c r="C4" s="928"/>
      <c r="D4" s="924"/>
      <c r="E4" s="924"/>
      <c r="F4" s="918"/>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c r="A5" s="82">
        <f>ROWS(A$5:A5)</f>
        <v>1</v>
      </c>
      <c r="B5" s="83" t="s">
        <v>95</v>
      </c>
      <c r="C5" s="84"/>
      <c r="D5" s="499"/>
      <c r="E5" s="499"/>
      <c r="F5" s="500"/>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c r="A6" s="82">
        <f>ROWS(A$5:A6)</f>
        <v>2</v>
      </c>
      <c r="B6" s="85" t="s">
        <v>186</v>
      </c>
      <c r="C6" s="16"/>
      <c r="D6" s="501"/>
      <c r="E6" s="501"/>
      <c r="F6" s="502"/>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c r="A7" s="82">
        <f>ROWS(A$5:A7)</f>
        <v>3</v>
      </c>
      <c r="B7" s="12"/>
      <c r="C7" s="11"/>
      <c r="D7" s="501"/>
      <c r="E7" s="501"/>
      <c r="F7" s="502"/>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c r="A8" s="82">
        <f>ROWS(A$5:A8)</f>
        <v>4</v>
      </c>
      <c r="B8" s="12"/>
      <c r="C8" s="11"/>
      <c r="D8" s="501"/>
      <c r="E8" s="501"/>
      <c r="F8" s="502"/>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c r="A9" s="82">
        <f>ROWS(A$5:A9)</f>
        <v>5</v>
      </c>
      <c r="B9" s="12"/>
      <c r="C9" s="11"/>
      <c r="D9" s="501"/>
      <c r="E9" s="501"/>
      <c r="F9" s="502"/>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c r="A10" s="82">
        <f>ROWS(A$5:A10)</f>
        <v>6</v>
      </c>
      <c r="B10" s="12"/>
      <c r="C10" s="11"/>
      <c r="D10" s="501"/>
      <c r="E10" s="501"/>
      <c r="F10" s="502"/>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c r="A11" s="82">
        <f>ROWS(A$5:A11)</f>
        <v>7</v>
      </c>
      <c r="B11" s="12"/>
      <c r="C11" s="16"/>
      <c r="D11" s="501"/>
      <c r="E11" s="501"/>
      <c r="F11" s="502"/>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c r="A12" s="82">
        <f>ROWS(A$5:A12)</f>
        <v>8</v>
      </c>
      <c r="B12" s="12"/>
      <c r="C12" s="11"/>
      <c r="D12" s="501"/>
      <c r="E12" s="501"/>
      <c r="F12" s="502"/>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c r="A13" s="82">
        <f>ROWS(A$5:A13)</f>
        <v>9</v>
      </c>
      <c r="B13" s="12"/>
      <c r="C13" s="11"/>
      <c r="D13" s="501"/>
      <c r="E13" s="501"/>
      <c r="F13" s="502"/>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c r="A14" s="82">
        <f>ROWS(A$5:A14)</f>
        <v>10</v>
      </c>
      <c r="B14" s="12"/>
      <c r="C14" s="11"/>
      <c r="D14" s="501"/>
      <c r="E14" s="501"/>
      <c r="F14" s="502"/>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c r="A15" s="82">
        <f>ROWS(A$5:A15)</f>
        <v>11</v>
      </c>
      <c r="B15" s="85" t="s">
        <v>187</v>
      </c>
      <c r="C15" s="86">
        <v>755</v>
      </c>
      <c r="D15" s="501"/>
      <c r="E15" s="501"/>
      <c r="F15" s="502"/>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c r="A16" s="82">
        <f>ROWS(A$5:A16)</f>
        <v>12</v>
      </c>
      <c r="B16" s="85" t="s">
        <v>188</v>
      </c>
      <c r="C16" s="16"/>
      <c r="D16" s="503">
        <f>ROUND(SUM(D6:D15),2)</f>
        <v>0</v>
      </c>
      <c r="E16" s="503">
        <f>ROUND(SUM(E6:E15),2)</f>
        <v>0</v>
      </c>
      <c r="F16" s="504"/>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c r="A17" s="82">
        <f>ROWS(A$5:A17)</f>
        <v>13</v>
      </c>
      <c r="B17" s="87" t="s">
        <v>189</v>
      </c>
      <c r="C17" s="16"/>
      <c r="D17" s="505"/>
      <c r="E17" s="505"/>
      <c r="F17" s="506">
        <f>ROUND(SUM(F6:F15),2)</f>
        <v>0</v>
      </c>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c r="A18" s="82">
        <f>ROWS(A$5:A18)</f>
        <v>14</v>
      </c>
      <c r="B18" s="85" t="s">
        <v>117</v>
      </c>
      <c r="C18" s="16"/>
      <c r="D18" s="505"/>
      <c r="E18" s="505"/>
      <c r="F18" s="502"/>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ht="13" thickBot="1">
      <c r="A19" s="82">
        <f>ROWS(A$5:A19)</f>
        <v>15</v>
      </c>
      <c r="B19" s="85" t="s">
        <v>118</v>
      </c>
      <c r="C19" s="11"/>
      <c r="D19" s="505"/>
      <c r="E19" s="505"/>
      <c r="F19" s="506">
        <f>IF(F17+F18&lt;&gt;F32,"Budget Not Balanced",ROUND(F17+F18,2))</f>
        <v>0</v>
      </c>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c r="A20" s="90">
        <f>ROWS(A$5:A20)</f>
        <v>16</v>
      </c>
      <c r="B20" s="91" t="s">
        <v>337</v>
      </c>
      <c r="C20" s="92"/>
      <c r="D20" s="507"/>
      <c r="E20" s="507"/>
      <c r="F20" s="508"/>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c r="A21" s="93">
        <f>ROWS(A$5:A21)</f>
        <v>17</v>
      </c>
      <c r="B21" s="94" t="s">
        <v>120</v>
      </c>
      <c r="C21" s="17"/>
      <c r="D21" s="473"/>
      <c r="E21" s="473"/>
      <c r="F21" s="474"/>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c r="A22" s="93">
        <f>ROWS(A$5:A22)</f>
        <v>18</v>
      </c>
      <c r="B22" s="94" t="s">
        <v>121</v>
      </c>
      <c r="C22" s="13"/>
      <c r="D22" s="473"/>
      <c r="E22" s="473"/>
      <c r="F22" s="474"/>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c r="A23" s="93">
        <f>ROWS(A$5:A23)</f>
        <v>19</v>
      </c>
      <c r="B23" s="94" t="s">
        <v>123</v>
      </c>
      <c r="C23" s="13"/>
      <c r="D23" s="509">
        <f>ROUND(SUM(D21:D22),2)</f>
        <v>0</v>
      </c>
      <c r="E23" s="509">
        <f>IF(SUM(E21:E22)&lt;&gt;D34,"Must = Col 1 Line 30",ROUND(SUM(E21:E22),2))</f>
        <v>0</v>
      </c>
      <c r="F23" s="510">
        <f>IF(SUM(F21:F22)&lt;&gt;E34,"Must = Col 2 Line 30",ROUND(SUM(F21:F22),2))</f>
        <v>0</v>
      </c>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c r="A24" s="93">
        <f>ROWS(A$5:A24)</f>
        <v>20</v>
      </c>
      <c r="B24" s="95" t="s">
        <v>124</v>
      </c>
      <c r="C24" s="32"/>
      <c r="D24" s="477"/>
      <c r="E24" s="477"/>
      <c r="F24" s="478"/>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c r="A25" s="93">
        <f>ROWS(A$5:A25)</f>
        <v>21</v>
      </c>
      <c r="B25" s="94" t="s">
        <v>138</v>
      </c>
      <c r="C25" s="95">
        <v>1410</v>
      </c>
      <c r="D25" s="473"/>
      <c r="E25" s="473"/>
      <c r="F25" s="474"/>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c r="A26" s="93">
        <f>ROWS(A$5:A26)</f>
        <v>22</v>
      </c>
      <c r="B26" s="14"/>
      <c r="C26" s="13"/>
      <c r="D26" s="511"/>
      <c r="E26" s="511"/>
      <c r="F26" s="512"/>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c r="A27" s="93">
        <f>ROWS(A$5:A27)</f>
        <v>23</v>
      </c>
      <c r="B27" s="95" t="s">
        <v>169</v>
      </c>
      <c r="C27" s="96"/>
      <c r="D27" s="477"/>
      <c r="E27" s="477"/>
      <c r="F27" s="478"/>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c r="A28" s="93">
        <f>ROWS(A$5:A28)</f>
        <v>24</v>
      </c>
      <c r="B28" s="94" t="s">
        <v>190</v>
      </c>
      <c r="C28" s="95">
        <v>5500</v>
      </c>
      <c r="D28" s="473"/>
      <c r="E28" s="473"/>
      <c r="F28" s="474"/>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c r="A29" s="93">
        <f>ROWS(A$5:A29)</f>
        <v>25</v>
      </c>
      <c r="B29" s="14"/>
      <c r="C29" s="13"/>
      <c r="D29" s="473"/>
      <c r="E29" s="473"/>
      <c r="F29" s="474"/>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c r="A30" s="93">
        <f>ROWS(A$5:A30)</f>
        <v>26</v>
      </c>
      <c r="B30" s="14"/>
      <c r="C30" s="13"/>
      <c r="D30" s="473"/>
      <c r="E30" s="473"/>
      <c r="F30" s="474"/>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c r="A31" s="93">
        <f>ROWS(A$5:A31)</f>
        <v>27</v>
      </c>
      <c r="B31" s="14"/>
      <c r="C31" s="13"/>
      <c r="D31" s="473"/>
      <c r="E31" s="473"/>
      <c r="F31" s="474"/>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c r="A32" s="93">
        <f>ROWS(A$5:A32)</f>
        <v>28</v>
      </c>
      <c r="B32" s="94" t="s">
        <v>180</v>
      </c>
      <c r="C32" s="17"/>
      <c r="D32" s="475">
        <f>ROUND(SUM(D23:D31),2)</f>
        <v>0</v>
      </c>
      <c r="E32" s="475">
        <f>ROUND(SUM(E23:E31),2)</f>
        <v>0</v>
      </c>
      <c r="F32" s="476">
        <f>ROUND(SUM(F23:F31),2)</f>
        <v>0</v>
      </c>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c r="A33" s="93">
        <f>ROWS(A$5:A33)</f>
        <v>29</v>
      </c>
      <c r="B33" s="94" t="s">
        <v>191</v>
      </c>
      <c r="C33" s="17"/>
      <c r="D33" s="475">
        <f>D16</f>
        <v>0</v>
      </c>
      <c r="E33" s="475">
        <f>E16</f>
        <v>0</v>
      </c>
      <c r="F33" s="478"/>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ht="13" thickBot="1">
      <c r="A34" s="97">
        <f>ROWS(A$5:A34)</f>
        <v>30</v>
      </c>
      <c r="B34" s="98" t="s">
        <v>182</v>
      </c>
      <c r="C34" s="18"/>
      <c r="D34" s="513">
        <f>ROUND(D32-D33,2)</f>
        <v>0</v>
      </c>
      <c r="E34" s="513">
        <f>ROUND(E32-E33,2)</f>
        <v>0</v>
      </c>
      <c r="F34" s="514"/>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ht="6" customHeight="1">
      <c r="A35" s="80"/>
      <c r="B35" s="80"/>
      <c r="C35" s="80"/>
      <c r="D35" s="285"/>
      <c r="E35" s="285"/>
      <c r="F35" s="285"/>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c r="A36" s="99" t="s">
        <v>195</v>
      </c>
      <c r="B36" s="80"/>
      <c r="C36" s="80"/>
      <c r="D36" s="285"/>
      <c r="E36" s="285"/>
      <c r="F36" s="285"/>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ht="6" hidden="1" customHeight="1">
      <c r="A37" s="99"/>
      <c r="B37" s="80"/>
      <c r="C37" s="80"/>
      <c r="D37" s="285"/>
      <c r="E37" s="285"/>
      <c r="F37" s="285"/>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hidden="1">
      <c r="A38" s="80" t="s">
        <v>193</v>
      </c>
      <c r="B38" s="80"/>
      <c r="C38" s="80"/>
      <c r="D38" s="285"/>
      <c r="E38" s="285"/>
      <c r="F38" s="287"/>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c r="D39" s="288"/>
      <c r="E39" s="288"/>
      <c r="F39" s="288"/>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c r="D40" s="288"/>
      <c r="E40" s="288"/>
      <c r="F40" s="288"/>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c r="D41" s="288"/>
      <c r="E41" s="288"/>
      <c r="F41" s="288"/>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c r="D42" s="288"/>
      <c r="E42" s="288"/>
      <c r="F42" s="288"/>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c r="D43" s="288"/>
      <c r="E43" s="288"/>
      <c r="F43" s="288"/>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c r="D44" s="288"/>
      <c r="E44" s="288"/>
      <c r="F44" s="288"/>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row>
    <row r="45" spans="1:32">
      <c r="D45" s="288"/>
      <c r="E45" s="288"/>
      <c r="F45" s="288"/>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row>
    <row r="46" spans="1:32">
      <c r="D46" s="288"/>
      <c r="E46" s="288"/>
      <c r="F46" s="288"/>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1:32">
      <c r="D47" s="288"/>
      <c r="E47" s="288"/>
      <c r="F47" s="288"/>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1:32">
      <c r="D48" s="288"/>
      <c r="E48" s="288"/>
      <c r="F48" s="288"/>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4:32">
      <c r="D49" s="288"/>
      <c r="E49" s="288"/>
      <c r="F49" s="288"/>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4:32">
      <c r="D50" s="288"/>
      <c r="E50" s="288"/>
      <c r="F50" s="288"/>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4:32">
      <c r="D51" s="288"/>
      <c r="E51" s="288"/>
      <c r="F51" s="288"/>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4:32">
      <c r="D52" s="288"/>
      <c r="E52" s="288"/>
      <c r="F52" s="288"/>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row>
    <row r="53" spans="4:32">
      <c r="D53" s="288"/>
      <c r="E53" s="288"/>
      <c r="F53" s="288"/>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row>
    <row r="54" spans="4:32">
      <c r="D54" s="288"/>
      <c r="E54" s="288"/>
      <c r="F54" s="288"/>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row>
    <row r="55" spans="4:32">
      <c r="D55" s="288"/>
      <c r="E55" s="288"/>
      <c r="F55" s="288"/>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row>
    <row r="56" spans="4:32">
      <c r="D56" s="288"/>
      <c r="E56" s="288"/>
      <c r="F56" s="288"/>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row>
    <row r="57" spans="4:32">
      <c r="D57" s="288"/>
      <c r="E57" s="288"/>
      <c r="F57" s="288"/>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row>
    <row r="58" spans="4:32">
      <c r="D58" s="288"/>
      <c r="E58" s="288"/>
      <c r="F58" s="288"/>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row>
    <row r="59" spans="4:32">
      <c r="D59" s="288"/>
      <c r="E59" s="288"/>
      <c r="F59" s="288"/>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row>
    <row r="60" spans="4:32">
      <c r="D60" s="288"/>
      <c r="E60" s="288"/>
      <c r="F60" s="288"/>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row>
    <row r="61" spans="4:32">
      <c r="D61" s="288"/>
      <c r="E61" s="288"/>
      <c r="F61" s="288"/>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row>
    <row r="62" spans="4:32">
      <c r="D62" s="288"/>
      <c r="E62" s="288"/>
      <c r="F62" s="288"/>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row>
    <row r="63" spans="4:32">
      <c r="D63" s="288"/>
      <c r="E63" s="288"/>
      <c r="F63" s="288"/>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row>
    <row r="64" spans="4:32">
      <c r="D64" s="288"/>
      <c r="E64" s="288"/>
      <c r="F64" s="288"/>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row>
    <row r="65" spans="4:32">
      <c r="D65" s="288"/>
      <c r="E65" s="288"/>
      <c r="F65" s="288"/>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row>
    <row r="66" spans="4:32">
      <c r="D66" s="288"/>
      <c r="E66" s="288"/>
      <c r="F66" s="288"/>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row>
    <row r="67" spans="4:32">
      <c r="D67" s="288"/>
      <c r="E67" s="288"/>
      <c r="F67" s="288"/>
    </row>
    <row r="68" spans="4:32">
      <c r="D68" s="288"/>
      <c r="E68" s="288"/>
      <c r="F68" s="288"/>
    </row>
    <row r="69" spans="4:32">
      <c r="D69" s="288"/>
      <c r="E69" s="288"/>
      <c r="F69" s="288"/>
    </row>
    <row r="70" spans="4:32">
      <c r="D70" s="288"/>
      <c r="E70" s="288"/>
      <c r="F70" s="288"/>
    </row>
    <row r="71" spans="4:32">
      <c r="D71" s="288"/>
      <c r="E71" s="288"/>
      <c r="F71" s="288"/>
    </row>
    <row r="72" spans="4:32">
      <c r="D72" s="288"/>
      <c r="E72" s="288"/>
      <c r="F72" s="288"/>
    </row>
    <row r="73" spans="4:32">
      <c r="D73" s="288"/>
      <c r="E73" s="288"/>
      <c r="F73" s="288"/>
    </row>
    <row r="74" spans="4:32">
      <c r="D74" s="288"/>
      <c r="E74" s="288"/>
      <c r="F74" s="288"/>
    </row>
    <row r="75" spans="4:32">
      <c r="D75" s="288"/>
      <c r="E75" s="288"/>
      <c r="F75" s="288"/>
    </row>
    <row r="76" spans="4:32">
      <c r="D76" s="288"/>
      <c r="E76" s="288"/>
      <c r="F76" s="288"/>
    </row>
    <row r="77" spans="4:32">
      <c r="D77" s="288"/>
      <c r="E77" s="288"/>
      <c r="F77" s="288"/>
    </row>
    <row r="78" spans="4:32">
      <c r="D78" s="288"/>
      <c r="E78" s="288"/>
      <c r="F78" s="288"/>
    </row>
    <row r="79" spans="4:32">
      <c r="D79" s="288"/>
      <c r="E79" s="288"/>
      <c r="F79" s="288"/>
    </row>
    <row r="80" spans="4:32">
      <c r="D80" s="288"/>
      <c r="E80" s="288"/>
      <c r="F80" s="288"/>
    </row>
    <row r="81" spans="4:6">
      <c r="D81" s="288"/>
      <c r="E81" s="288"/>
      <c r="F81" s="288"/>
    </row>
    <row r="82" spans="4:6">
      <c r="D82" s="288"/>
      <c r="E82" s="288"/>
      <c r="F82" s="288"/>
    </row>
    <row r="83" spans="4:6">
      <c r="D83" s="288"/>
      <c r="E83" s="288"/>
      <c r="F83" s="288"/>
    </row>
    <row r="84" spans="4:6">
      <c r="D84" s="288"/>
      <c r="E84" s="288"/>
      <c r="F84" s="288"/>
    </row>
    <row r="85" spans="4:6">
      <c r="D85" s="288"/>
      <c r="E85" s="288"/>
      <c r="F85" s="288"/>
    </row>
    <row r="86" spans="4:6">
      <c r="D86" s="288"/>
      <c r="E86" s="288"/>
      <c r="F86" s="288"/>
    </row>
    <row r="87" spans="4:6">
      <c r="D87" s="288"/>
      <c r="E87" s="288"/>
      <c r="F87" s="288"/>
    </row>
    <row r="88" spans="4:6">
      <c r="D88" s="288"/>
      <c r="E88" s="288"/>
      <c r="F88" s="288"/>
    </row>
    <row r="89" spans="4:6">
      <c r="D89" s="288"/>
      <c r="E89" s="288"/>
      <c r="F89" s="288"/>
    </row>
    <row r="90" spans="4:6">
      <c r="D90" s="288"/>
      <c r="E90" s="288"/>
      <c r="F90" s="288"/>
    </row>
    <row r="91" spans="4:6">
      <c r="D91" s="288"/>
      <c r="E91" s="288"/>
      <c r="F91" s="288"/>
    </row>
    <row r="92" spans="4:6">
      <c r="D92" s="288"/>
      <c r="E92" s="288"/>
      <c r="F92" s="288"/>
    </row>
    <row r="93" spans="4:6">
      <c r="D93" s="288"/>
      <c r="E93" s="288"/>
      <c r="F93" s="288"/>
    </row>
    <row r="94" spans="4:6">
      <c r="D94" s="288"/>
      <c r="E94" s="288"/>
      <c r="F94" s="288"/>
    </row>
    <row r="95" spans="4:6">
      <c r="D95" s="288"/>
      <c r="E95" s="288"/>
      <c r="F95" s="288"/>
    </row>
    <row r="96" spans="4:6">
      <c r="D96" s="288"/>
      <c r="E96" s="288"/>
      <c r="F96" s="288"/>
    </row>
    <row r="97" spans="4:6">
      <c r="D97" s="288"/>
      <c r="E97" s="288"/>
      <c r="F97" s="288"/>
    </row>
    <row r="98" spans="4:6">
      <c r="D98" s="288"/>
      <c r="E98" s="288"/>
      <c r="F98" s="288"/>
    </row>
    <row r="99" spans="4:6">
      <c r="D99" s="288"/>
      <c r="E99" s="288"/>
      <c r="F99" s="288"/>
    </row>
    <row r="100" spans="4:6">
      <c r="D100" s="288"/>
      <c r="E100" s="288"/>
      <c r="F100" s="288"/>
    </row>
    <row r="101" spans="4:6">
      <c r="D101" s="288"/>
      <c r="E101" s="288"/>
      <c r="F101" s="288"/>
    </row>
    <row r="102" spans="4:6">
      <c r="D102" s="288"/>
      <c r="E102" s="288"/>
      <c r="F102" s="288"/>
    </row>
    <row r="103" spans="4:6">
      <c r="D103" s="288"/>
      <c r="E103" s="288"/>
      <c r="F103" s="288"/>
    </row>
    <row r="104" spans="4:6">
      <c r="D104" s="288"/>
      <c r="E104" s="288"/>
      <c r="F104" s="288"/>
    </row>
    <row r="105" spans="4:6">
      <c r="D105" s="288"/>
      <c r="E105" s="288"/>
      <c r="F105" s="288"/>
    </row>
    <row r="106" spans="4:6">
      <c r="D106" s="288"/>
      <c r="E106" s="288"/>
      <c r="F106" s="288"/>
    </row>
    <row r="107" spans="4:6">
      <c r="D107" s="288"/>
      <c r="E107" s="288"/>
      <c r="F107" s="288"/>
    </row>
    <row r="108" spans="4:6">
      <c r="D108" s="288"/>
      <c r="E108" s="288"/>
      <c r="F108" s="288"/>
    </row>
    <row r="109" spans="4:6">
      <c r="D109" s="288"/>
      <c r="E109" s="288"/>
      <c r="F109" s="288"/>
    </row>
    <row r="110" spans="4:6">
      <c r="D110" s="288"/>
      <c r="E110" s="288"/>
      <c r="F110" s="288"/>
    </row>
    <row r="111" spans="4:6">
      <c r="D111" s="288"/>
      <c r="E111" s="288"/>
      <c r="F111" s="288"/>
    </row>
    <row r="112" spans="4:6">
      <c r="D112" s="288"/>
      <c r="E112" s="288"/>
      <c r="F112" s="288"/>
    </row>
    <row r="113" spans="4:6">
      <c r="D113" s="288"/>
      <c r="E113" s="288"/>
      <c r="F113" s="288"/>
    </row>
    <row r="114" spans="4:6">
      <c r="D114" s="288"/>
      <c r="E114" s="288"/>
      <c r="F114" s="288"/>
    </row>
    <row r="115" spans="4:6">
      <c r="D115" s="288"/>
      <c r="E115" s="288"/>
      <c r="F115" s="288"/>
    </row>
    <row r="116" spans="4:6">
      <c r="D116" s="288"/>
      <c r="E116" s="288"/>
      <c r="F116" s="288"/>
    </row>
    <row r="117" spans="4:6">
      <c r="D117" s="288"/>
      <c r="E117" s="288"/>
      <c r="F117" s="288"/>
    </row>
    <row r="118" spans="4:6">
      <c r="D118" s="288"/>
      <c r="E118" s="288"/>
      <c r="F118" s="288"/>
    </row>
    <row r="119" spans="4:6">
      <c r="D119" s="288"/>
      <c r="E119" s="288"/>
      <c r="F119" s="288"/>
    </row>
    <row r="120" spans="4:6">
      <c r="D120" s="288"/>
      <c r="E120" s="288"/>
      <c r="F120" s="288"/>
    </row>
    <row r="121" spans="4:6">
      <c r="D121" s="288"/>
      <c r="E121" s="288"/>
      <c r="F121" s="288"/>
    </row>
    <row r="122" spans="4:6">
      <c r="D122" s="288"/>
      <c r="E122" s="288"/>
      <c r="F122" s="288"/>
    </row>
    <row r="123" spans="4:6">
      <c r="D123" s="288"/>
      <c r="E123" s="288"/>
      <c r="F123" s="288"/>
    </row>
    <row r="124" spans="4:6">
      <c r="D124" s="288"/>
      <c r="E124" s="288"/>
      <c r="F124" s="288"/>
    </row>
    <row r="125" spans="4:6">
      <c r="D125" s="288"/>
      <c r="E125" s="288"/>
      <c r="F125" s="288"/>
    </row>
    <row r="126" spans="4:6">
      <c r="D126" s="288"/>
      <c r="E126" s="288"/>
      <c r="F126" s="288"/>
    </row>
    <row r="127" spans="4:6">
      <c r="D127" s="288"/>
      <c r="E127" s="288"/>
      <c r="F127" s="288"/>
    </row>
    <row r="128" spans="4:6">
      <c r="D128" s="288"/>
      <c r="E128" s="288"/>
      <c r="F128" s="288"/>
    </row>
    <row r="129" spans="4:6">
      <c r="D129" s="288"/>
      <c r="E129" s="288"/>
      <c r="F129" s="288"/>
    </row>
    <row r="130" spans="4:6">
      <c r="D130" s="288"/>
      <c r="E130" s="288"/>
      <c r="F130" s="288"/>
    </row>
    <row r="131" spans="4:6">
      <c r="D131" s="288"/>
      <c r="E131" s="288"/>
      <c r="F131" s="288"/>
    </row>
    <row r="132" spans="4:6">
      <c r="D132" s="288"/>
      <c r="E132" s="288"/>
      <c r="F132" s="288"/>
    </row>
    <row r="133" spans="4:6">
      <c r="D133" s="288"/>
      <c r="E133" s="288"/>
      <c r="F133" s="288"/>
    </row>
    <row r="134" spans="4:6">
      <c r="D134" s="288"/>
      <c r="E134" s="288"/>
      <c r="F134" s="288"/>
    </row>
    <row r="135" spans="4:6">
      <c r="D135" s="288"/>
      <c r="E135" s="288"/>
      <c r="F135" s="288"/>
    </row>
    <row r="136" spans="4:6">
      <c r="D136" s="288"/>
      <c r="E136" s="288"/>
      <c r="F136" s="288"/>
    </row>
    <row r="137" spans="4:6">
      <c r="D137" s="288"/>
      <c r="E137" s="288"/>
      <c r="F137" s="288"/>
    </row>
    <row r="138" spans="4:6">
      <c r="D138" s="288"/>
      <c r="E138" s="288"/>
      <c r="F138" s="288"/>
    </row>
    <row r="139" spans="4:6">
      <c r="D139" s="288"/>
      <c r="E139" s="288"/>
      <c r="F139" s="288"/>
    </row>
    <row r="140" spans="4:6">
      <c r="D140" s="288"/>
      <c r="E140" s="288"/>
      <c r="F140" s="288"/>
    </row>
    <row r="141" spans="4:6">
      <c r="D141" s="288"/>
      <c r="E141" s="288"/>
      <c r="F141" s="288"/>
    </row>
    <row r="142" spans="4:6">
      <c r="D142" s="288"/>
      <c r="E142" s="288"/>
      <c r="F142" s="288"/>
    </row>
  </sheetData>
  <mergeCells count="6">
    <mergeCell ref="F3:F4"/>
    <mergeCell ref="C3:C4"/>
    <mergeCell ref="A3:A4"/>
    <mergeCell ref="B3:B4"/>
    <mergeCell ref="D3:D4"/>
    <mergeCell ref="E3:E4"/>
  </mergeCells>
  <phoneticPr fontId="16" type="noConversion"/>
  <printOptions horizontalCentered="1"/>
  <pageMargins left="0.25" right="0.25" top="0.35" bottom="0.35" header="0.5" footer="0.25"/>
  <pageSetup orientation="landscape" horizontalDpi="300"/>
  <headerFooter alignWithMargins="0">
    <oddFooter>&amp;R&amp;"Arial,Bold"Employee Benefit Fund</oddFooter>
  </headerFooter>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2"/>
  <sheetViews>
    <sheetView showZeros="0" topLeftCell="A14" workbookViewId="0">
      <selection activeCell="A32" sqref="A32"/>
    </sheetView>
  </sheetViews>
  <sheetFormatPr baseColWidth="10" defaultColWidth="9.1640625" defaultRowHeight="12" x14ac:dyDescent="0"/>
  <cols>
    <col min="1" max="1" width="4.6640625" style="76" customWidth="1"/>
    <col min="2" max="2" width="55.6640625" style="76" customWidth="1"/>
    <col min="3" max="3" width="8.6640625" style="76" customWidth="1"/>
    <col min="4" max="6" width="21.6640625" style="76" customWidth="1"/>
    <col min="7" max="16384" width="9.1640625" style="76"/>
  </cols>
  <sheetData>
    <row r="1" spans="1:32" ht="13" thickBot="1">
      <c r="A1" s="79" t="s">
        <v>19</v>
      </c>
      <c r="B1" s="79"/>
      <c r="C1" s="79"/>
      <c r="D1" s="79"/>
      <c r="E1" s="22" t="s">
        <v>267</v>
      </c>
      <c r="F1" s="306" t="str">
        <f>'Basic Data Input'!B3</f>
        <v>__-____</v>
      </c>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row>
    <row r="2" spans="1:32" ht="6" customHeight="1" thickBot="1">
      <c r="A2" s="80"/>
      <c r="B2" s="80"/>
      <c r="C2" s="80"/>
      <c r="D2" s="80"/>
      <c r="E2" s="80"/>
      <c r="F2" s="80"/>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1:32" ht="18" customHeight="1">
      <c r="A3" s="925" t="s">
        <v>63</v>
      </c>
      <c r="B3" s="929" t="s">
        <v>196</v>
      </c>
      <c r="C3" s="927" t="s">
        <v>348</v>
      </c>
      <c r="D3" s="923" t="s">
        <v>522</v>
      </c>
      <c r="E3" s="923" t="s">
        <v>523</v>
      </c>
      <c r="F3" s="917" t="s">
        <v>524</v>
      </c>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18" customHeight="1" thickBot="1">
      <c r="A4" s="926"/>
      <c r="B4" s="930"/>
      <c r="C4" s="928"/>
      <c r="D4" s="924"/>
      <c r="E4" s="924"/>
      <c r="F4" s="918"/>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c r="A5" s="82">
        <f>ROWS(A$5:A5)</f>
        <v>1</v>
      </c>
      <c r="B5" s="83" t="s">
        <v>95</v>
      </c>
      <c r="C5" s="84"/>
      <c r="D5" s="499"/>
      <c r="E5" s="499"/>
      <c r="F5" s="500"/>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c r="A6" s="82">
        <f>ROWS(A$5:A6)</f>
        <v>2</v>
      </c>
      <c r="B6" s="85" t="s">
        <v>197</v>
      </c>
      <c r="C6" s="86">
        <v>317</v>
      </c>
      <c r="D6" s="501"/>
      <c r="E6" s="501"/>
      <c r="F6" s="502"/>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c r="A7" s="82">
        <f>ROWS(A$5:A7)</f>
        <v>3</v>
      </c>
      <c r="B7" s="85" t="s">
        <v>198</v>
      </c>
      <c r="C7" s="86">
        <v>643</v>
      </c>
      <c r="D7" s="501"/>
      <c r="E7" s="501"/>
      <c r="F7" s="502"/>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c r="A8" s="82">
        <f>ROWS(A$5:A8)</f>
        <v>4</v>
      </c>
      <c r="B8" s="12"/>
      <c r="C8" s="11"/>
      <c r="D8" s="501"/>
      <c r="E8" s="501"/>
      <c r="F8" s="502"/>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c r="A9" s="82">
        <f>ROWS(A$5:A9)</f>
        <v>5</v>
      </c>
      <c r="B9" s="12"/>
      <c r="C9" s="11"/>
      <c r="D9" s="501"/>
      <c r="E9" s="501"/>
      <c r="F9" s="502"/>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c r="A10" s="82">
        <f>ROWS(A$5:A10)</f>
        <v>6</v>
      </c>
      <c r="B10" s="12"/>
      <c r="C10" s="11"/>
      <c r="D10" s="501"/>
      <c r="E10" s="501"/>
      <c r="F10" s="502"/>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c r="A11" s="82">
        <f>ROWS(A$5:A11)</f>
        <v>7</v>
      </c>
      <c r="B11" s="85" t="s">
        <v>187</v>
      </c>
      <c r="C11" s="86">
        <v>755</v>
      </c>
      <c r="D11" s="501"/>
      <c r="E11" s="501"/>
      <c r="F11" s="502"/>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c r="A12" s="82">
        <f>ROWS(A$5:A12)</f>
        <v>8</v>
      </c>
      <c r="B12" s="85" t="s">
        <v>188</v>
      </c>
      <c r="C12" s="11"/>
      <c r="D12" s="503">
        <f>ROUND(SUM(D6:D11),2)</f>
        <v>0</v>
      </c>
      <c r="E12" s="503">
        <f>ROUND(SUM(E6:E11),2)</f>
        <v>0</v>
      </c>
      <c r="F12" s="504"/>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c r="A13" s="82">
        <f>ROWS(A$5:A13)</f>
        <v>9</v>
      </c>
      <c r="B13" s="87" t="s">
        <v>189</v>
      </c>
      <c r="C13" s="11"/>
      <c r="D13" s="505"/>
      <c r="E13" s="505"/>
      <c r="F13" s="506">
        <f>IF(SUM(F6:F11)&gt;D32,"Over Maximum Allowed",ROUND(SUM(F6:F11),2))</f>
        <v>0</v>
      </c>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ht="13" thickBot="1">
      <c r="A14" s="82">
        <f>ROWS(A$5:A14)</f>
        <v>10</v>
      </c>
      <c r="B14" s="104" t="s">
        <v>118</v>
      </c>
      <c r="C14" s="11"/>
      <c r="D14" s="505"/>
      <c r="E14" s="505"/>
      <c r="F14" s="506">
        <f>IF(F13&lt;&gt;F25,"Budget Not Balanced",F13)</f>
        <v>0</v>
      </c>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c r="A15" s="90">
        <f>ROWS(A$5:A15)</f>
        <v>11</v>
      </c>
      <c r="B15" s="91" t="s">
        <v>337</v>
      </c>
      <c r="C15" s="92"/>
      <c r="D15" s="507"/>
      <c r="E15" s="507"/>
      <c r="F15" s="508"/>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c r="A16" s="93">
        <f>ROWS(A$5:A16)</f>
        <v>12</v>
      </c>
      <c r="B16" s="94" t="s">
        <v>120</v>
      </c>
      <c r="C16" s="13"/>
      <c r="D16" s="473"/>
      <c r="E16" s="473"/>
      <c r="F16" s="474"/>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c r="A17" s="93">
        <f>ROWS(A$5:A17)</f>
        <v>13</v>
      </c>
      <c r="B17" s="94" t="s">
        <v>121</v>
      </c>
      <c r="C17" s="13"/>
      <c r="D17" s="473"/>
      <c r="E17" s="473"/>
      <c r="F17" s="474"/>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c r="A18" s="93">
        <f>ROWS(A$5:A18)</f>
        <v>14</v>
      </c>
      <c r="B18" s="94" t="s">
        <v>123</v>
      </c>
      <c r="C18" s="13"/>
      <c r="D18" s="509">
        <f>ROUND(SUM(D16:D17),2)</f>
        <v>0</v>
      </c>
      <c r="E18" s="509">
        <f>IF(SUM(E16:E17)&lt;&gt;D27,"Must = Col 1 Line 23",ROUND(SUM(E16:E17),2))</f>
        <v>0</v>
      </c>
      <c r="F18" s="510">
        <f>IF(SUM(F16:F17)&lt;&gt;E27,"Must = Col 2 Line 23",ROUND(SUM(F16:F17),2))</f>
        <v>0</v>
      </c>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c r="A19" s="93">
        <f>ROWS(A$5:A19)</f>
        <v>15</v>
      </c>
      <c r="B19" s="95" t="s">
        <v>124</v>
      </c>
      <c r="C19" s="96"/>
      <c r="D19" s="477"/>
      <c r="E19" s="477"/>
      <c r="F19" s="478"/>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c r="A20" s="93">
        <f>ROWS(A$5:A20)</f>
        <v>16</v>
      </c>
      <c r="B20" s="94" t="s">
        <v>138</v>
      </c>
      <c r="C20" s="95">
        <v>1410</v>
      </c>
      <c r="D20" s="473"/>
      <c r="E20" s="473"/>
      <c r="F20" s="474"/>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c r="A21" s="93">
        <f>ROWS(A$5:A21)</f>
        <v>17</v>
      </c>
      <c r="B21" s="14"/>
      <c r="C21" s="13"/>
      <c r="D21" s="473"/>
      <c r="E21" s="473"/>
      <c r="F21" s="474"/>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c r="A22" s="93">
        <f>ROWS(A$5:A22)</f>
        <v>18</v>
      </c>
      <c r="B22" s="95" t="s">
        <v>169</v>
      </c>
      <c r="C22" s="96"/>
      <c r="D22" s="477"/>
      <c r="E22" s="477"/>
      <c r="F22" s="478"/>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c r="A23" s="93">
        <f>ROWS(A$5:A23)</f>
        <v>19</v>
      </c>
      <c r="B23" s="94" t="s">
        <v>190</v>
      </c>
      <c r="C23" s="95">
        <v>5500</v>
      </c>
      <c r="D23" s="473"/>
      <c r="E23" s="473"/>
      <c r="F23" s="474"/>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c r="A24" s="93">
        <f>ROWS(A$5:A24)</f>
        <v>20</v>
      </c>
      <c r="B24" s="14"/>
      <c r="C24" s="13"/>
      <c r="D24" s="473"/>
      <c r="E24" s="473"/>
      <c r="F24" s="474"/>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c r="A25" s="93">
        <f>ROWS(A$5:A25)</f>
        <v>21</v>
      </c>
      <c r="B25" s="94" t="s">
        <v>180</v>
      </c>
      <c r="C25" s="13"/>
      <c r="D25" s="475">
        <f>ROUND(SUM(D18:D24),2)</f>
        <v>0</v>
      </c>
      <c r="E25" s="475">
        <f>ROUND(SUM(E18:E24),2)</f>
        <v>0</v>
      </c>
      <c r="F25" s="476">
        <f>ROUND(SUM(F18:F24),2)</f>
        <v>0</v>
      </c>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c r="A26" s="93">
        <f>ROWS(A$5:A26)</f>
        <v>22</v>
      </c>
      <c r="B26" s="94" t="s">
        <v>191</v>
      </c>
      <c r="C26" s="13"/>
      <c r="D26" s="475">
        <f>D12</f>
        <v>0</v>
      </c>
      <c r="E26" s="475">
        <f>E12</f>
        <v>0</v>
      </c>
      <c r="F26" s="478"/>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ht="13" thickBot="1">
      <c r="A27" s="97">
        <f>ROWS(A$5:A27)</f>
        <v>23</v>
      </c>
      <c r="B27" s="98" t="s">
        <v>182</v>
      </c>
      <c r="C27" s="15"/>
      <c r="D27" s="513">
        <f>ROUND(D25-D26,2)</f>
        <v>0</v>
      </c>
      <c r="E27" s="513">
        <f>ROUND(E25-E26,2)</f>
        <v>0</v>
      </c>
      <c r="F27" s="514"/>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c r="A28" s="80"/>
      <c r="B28" s="80"/>
      <c r="C28" s="80"/>
      <c r="D28" s="285"/>
      <c r="E28" s="285"/>
      <c r="F28" s="285"/>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c r="A29" s="80"/>
      <c r="B29" s="80"/>
      <c r="C29" s="80"/>
      <c r="D29" s="285"/>
      <c r="E29" s="285"/>
      <c r="F29" s="285"/>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c r="A30" s="80"/>
      <c r="B30" s="80"/>
      <c r="C30" s="80"/>
      <c r="D30" s="285"/>
      <c r="E30" s="285"/>
      <c r="F30" s="285"/>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c r="A31" s="80" t="s">
        <v>532</v>
      </c>
      <c r="B31" s="80"/>
      <c r="C31" s="80"/>
      <c r="D31" s="285"/>
      <c r="E31" s="285"/>
      <c r="F31" s="285"/>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ht="22" customHeight="1">
      <c r="A32" s="100"/>
      <c r="B32" s="105">
        <f>'General Fund-Page 1 of 3'!F37</f>
        <v>0</v>
      </c>
      <c r="C32" s="106" t="s">
        <v>199</v>
      </c>
      <c r="D32" s="297">
        <f>ROUND(B32*0.05,2)</f>
        <v>0</v>
      </c>
      <c r="E32" s="297"/>
      <c r="F32" s="285"/>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c r="A33" s="80"/>
      <c r="B33" s="80" t="s">
        <v>200</v>
      </c>
      <c r="C33" s="80"/>
      <c r="D33" s="285" t="s">
        <v>338</v>
      </c>
      <c r="E33" s="285"/>
      <c r="F33" s="285"/>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c r="A34" s="80"/>
      <c r="B34" s="330" t="s">
        <v>314</v>
      </c>
      <c r="C34" s="80"/>
      <c r="D34" s="285"/>
      <c r="E34" s="285"/>
      <c r="F34" s="285"/>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c r="A35" s="80"/>
      <c r="B35" s="80"/>
      <c r="C35" s="80"/>
      <c r="D35" s="285"/>
      <c r="E35" s="285"/>
      <c r="F35" s="285"/>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c r="A36" s="99" t="s">
        <v>201</v>
      </c>
      <c r="B36" s="80"/>
      <c r="C36" s="80"/>
      <c r="D36" s="285"/>
      <c r="E36" s="285"/>
      <c r="F36" s="285"/>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ht="6" hidden="1" customHeight="1">
      <c r="A37" s="80"/>
      <c r="B37" s="80"/>
      <c r="C37" s="80"/>
      <c r="D37" s="285"/>
      <c r="E37" s="285"/>
      <c r="F37" s="285"/>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hidden="1">
      <c r="A38" s="80" t="s">
        <v>193</v>
      </c>
      <c r="B38" s="80"/>
      <c r="C38" s="80"/>
      <c r="D38" s="285"/>
      <c r="E38" s="285"/>
      <c r="F38" s="287"/>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c r="D39" s="288"/>
      <c r="E39" s="288"/>
      <c r="F39" s="288"/>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c r="D40" s="288"/>
      <c r="E40" s="288"/>
      <c r="F40" s="288"/>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c r="D41" s="288"/>
      <c r="E41" s="288"/>
      <c r="F41" s="288"/>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c r="D42" s="288"/>
      <c r="E42" s="288"/>
      <c r="F42" s="288"/>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c r="D43" s="288"/>
      <c r="E43" s="288"/>
      <c r="F43" s="288"/>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c r="D44" s="288"/>
      <c r="E44" s="288"/>
      <c r="F44" s="288"/>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row>
    <row r="45" spans="1:32">
      <c r="D45" s="288"/>
      <c r="E45" s="288"/>
      <c r="F45" s="288"/>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row>
    <row r="46" spans="1:32">
      <c r="D46" s="288"/>
      <c r="E46" s="288"/>
      <c r="F46" s="288"/>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1:32">
      <c r="D47" s="288"/>
      <c r="E47" s="288"/>
      <c r="F47" s="288"/>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1:32">
      <c r="D48" s="288"/>
      <c r="E48" s="288"/>
      <c r="F48" s="288"/>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4:32">
      <c r="D49" s="288"/>
      <c r="E49" s="288"/>
      <c r="F49" s="288"/>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4:32">
      <c r="D50" s="288"/>
      <c r="E50" s="288"/>
      <c r="F50" s="288"/>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4:32">
      <c r="D51" s="288"/>
      <c r="E51" s="288"/>
      <c r="F51" s="288"/>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4:32">
      <c r="D52" s="288"/>
      <c r="E52" s="288"/>
      <c r="F52" s="288"/>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row>
    <row r="53" spans="4:32">
      <c r="D53" s="288"/>
      <c r="E53" s="288"/>
      <c r="F53" s="288"/>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row>
    <row r="54" spans="4:32">
      <c r="D54" s="288"/>
      <c r="E54" s="288"/>
      <c r="F54" s="288"/>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row>
    <row r="55" spans="4:32">
      <c r="D55" s="288"/>
      <c r="E55" s="288"/>
      <c r="F55" s="288"/>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row>
    <row r="56" spans="4:32">
      <c r="D56" s="288"/>
      <c r="E56" s="288"/>
      <c r="F56" s="288"/>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row>
    <row r="57" spans="4:32">
      <c r="D57" s="288"/>
      <c r="E57" s="288"/>
      <c r="F57" s="288"/>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row>
    <row r="58" spans="4:32">
      <c r="D58" s="288"/>
      <c r="E58" s="288"/>
      <c r="F58" s="288"/>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row>
    <row r="59" spans="4:32">
      <c r="D59" s="288"/>
      <c r="E59" s="288"/>
      <c r="F59" s="288"/>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row>
    <row r="60" spans="4:32">
      <c r="D60" s="288"/>
      <c r="E60" s="288"/>
      <c r="F60" s="288"/>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row>
    <row r="61" spans="4:32">
      <c r="D61" s="288"/>
      <c r="E61" s="288"/>
      <c r="F61" s="288"/>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row>
    <row r="62" spans="4:32">
      <c r="D62" s="288"/>
      <c r="E62" s="288"/>
      <c r="F62" s="288"/>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row>
    <row r="63" spans="4:32">
      <c r="D63" s="288"/>
      <c r="E63" s="288"/>
      <c r="F63" s="288"/>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row>
    <row r="64" spans="4:32">
      <c r="D64" s="288"/>
      <c r="E64" s="288"/>
      <c r="F64" s="288"/>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row>
    <row r="65" spans="4:32">
      <c r="D65" s="288"/>
      <c r="E65" s="288"/>
      <c r="F65" s="288"/>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row>
    <row r="66" spans="4:32">
      <c r="D66" s="288"/>
      <c r="E66" s="288"/>
      <c r="F66" s="288"/>
    </row>
    <row r="67" spans="4:32">
      <c r="D67" s="288"/>
      <c r="E67" s="288"/>
      <c r="F67" s="288"/>
    </row>
    <row r="68" spans="4:32">
      <c r="D68" s="288"/>
      <c r="E68" s="288"/>
      <c r="F68" s="288"/>
    </row>
    <row r="69" spans="4:32">
      <c r="D69" s="288"/>
      <c r="E69" s="288"/>
      <c r="F69" s="288"/>
    </row>
    <row r="70" spans="4:32">
      <c r="D70" s="288"/>
      <c r="E70" s="288"/>
      <c r="F70" s="288"/>
    </row>
    <row r="71" spans="4:32">
      <c r="D71" s="288"/>
      <c r="E71" s="288"/>
      <c r="F71" s="288"/>
    </row>
    <row r="72" spans="4:32">
      <c r="D72" s="288"/>
      <c r="E72" s="288"/>
      <c r="F72" s="288"/>
    </row>
    <row r="73" spans="4:32">
      <c r="D73" s="288"/>
      <c r="E73" s="288"/>
      <c r="F73" s="288"/>
    </row>
    <row r="74" spans="4:32">
      <c r="D74" s="288"/>
      <c r="E74" s="288"/>
      <c r="F74" s="288"/>
    </row>
    <row r="75" spans="4:32">
      <c r="D75" s="288"/>
      <c r="E75" s="288"/>
      <c r="F75" s="288"/>
    </row>
    <row r="76" spans="4:32">
      <c r="D76" s="288"/>
      <c r="E76" s="288"/>
      <c r="F76" s="288"/>
    </row>
    <row r="77" spans="4:32">
      <c r="D77" s="288"/>
      <c r="E77" s="288"/>
      <c r="F77" s="288"/>
    </row>
    <row r="78" spans="4:32">
      <c r="D78" s="288"/>
      <c r="E78" s="288"/>
      <c r="F78" s="288"/>
    </row>
    <row r="79" spans="4:32">
      <c r="D79" s="288"/>
      <c r="E79" s="288"/>
      <c r="F79" s="288"/>
    </row>
    <row r="80" spans="4:32">
      <c r="D80" s="288"/>
      <c r="E80" s="288"/>
      <c r="F80" s="288"/>
    </row>
    <row r="81" spans="4:6">
      <c r="D81" s="288"/>
      <c r="E81" s="288"/>
      <c r="F81" s="288"/>
    </row>
    <row r="82" spans="4:6">
      <c r="D82" s="288"/>
      <c r="E82" s="288"/>
      <c r="F82" s="288"/>
    </row>
    <row r="83" spans="4:6">
      <c r="D83" s="288"/>
      <c r="E83" s="288"/>
      <c r="F83" s="288"/>
    </row>
    <row r="84" spans="4:6">
      <c r="D84" s="288"/>
      <c r="E84" s="288"/>
      <c r="F84" s="288"/>
    </row>
    <row r="85" spans="4:6">
      <c r="D85" s="288"/>
      <c r="E85" s="288"/>
      <c r="F85" s="288"/>
    </row>
    <row r="86" spans="4:6">
      <c r="D86" s="288"/>
      <c r="E86" s="288"/>
      <c r="F86" s="288"/>
    </row>
    <row r="87" spans="4:6">
      <c r="D87" s="288"/>
      <c r="E87" s="288"/>
      <c r="F87" s="288"/>
    </row>
    <row r="88" spans="4:6">
      <c r="D88" s="288"/>
      <c r="E88" s="288"/>
      <c r="F88" s="288"/>
    </row>
    <row r="89" spans="4:6">
      <c r="D89" s="288"/>
      <c r="E89" s="288"/>
      <c r="F89" s="288"/>
    </row>
    <row r="90" spans="4:6">
      <c r="D90" s="288"/>
      <c r="E90" s="288"/>
      <c r="F90" s="288"/>
    </row>
    <row r="91" spans="4:6">
      <c r="D91" s="288"/>
      <c r="E91" s="288"/>
      <c r="F91" s="288"/>
    </row>
    <row r="92" spans="4:6">
      <c r="D92" s="288"/>
      <c r="E92" s="288"/>
      <c r="F92" s="288"/>
    </row>
    <row r="93" spans="4:6">
      <c r="D93" s="288"/>
      <c r="E93" s="288"/>
      <c r="F93" s="288"/>
    </row>
    <row r="94" spans="4:6">
      <c r="D94" s="288"/>
      <c r="E94" s="288"/>
      <c r="F94" s="288"/>
    </row>
    <row r="95" spans="4:6">
      <c r="D95" s="288"/>
      <c r="E95" s="288"/>
      <c r="F95" s="288"/>
    </row>
    <row r="96" spans="4:6">
      <c r="D96" s="288"/>
      <c r="E96" s="288"/>
      <c r="F96" s="288"/>
    </row>
    <row r="97" spans="4:6">
      <c r="D97" s="288"/>
      <c r="E97" s="288"/>
      <c r="F97" s="288"/>
    </row>
    <row r="98" spans="4:6">
      <c r="D98" s="288"/>
      <c r="E98" s="288"/>
      <c r="F98" s="288"/>
    </row>
    <row r="99" spans="4:6">
      <c r="D99" s="288"/>
      <c r="E99" s="288"/>
      <c r="F99" s="288"/>
    </row>
    <row r="100" spans="4:6">
      <c r="D100" s="288"/>
      <c r="E100" s="288"/>
      <c r="F100" s="288"/>
    </row>
    <row r="101" spans="4:6">
      <c r="D101" s="288"/>
      <c r="E101" s="288"/>
      <c r="F101" s="288"/>
    </row>
    <row r="102" spans="4:6">
      <c r="D102" s="288"/>
      <c r="E102" s="288"/>
      <c r="F102" s="288"/>
    </row>
    <row r="103" spans="4:6">
      <c r="D103" s="288"/>
      <c r="E103" s="288"/>
      <c r="F103" s="288"/>
    </row>
    <row r="104" spans="4:6">
      <c r="D104" s="288"/>
      <c r="E104" s="288"/>
      <c r="F104" s="288"/>
    </row>
    <row r="105" spans="4:6">
      <c r="D105" s="288"/>
      <c r="E105" s="288"/>
      <c r="F105" s="288"/>
    </row>
    <row r="106" spans="4:6">
      <c r="D106" s="288"/>
      <c r="E106" s="288"/>
      <c r="F106" s="288"/>
    </row>
    <row r="107" spans="4:6">
      <c r="D107" s="288"/>
      <c r="E107" s="288"/>
      <c r="F107" s="288"/>
    </row>
    <row r="108" spans="4:6">
      <c r="D108" s="288"/>
      <c r="E108" s="288"/>
      <c r="F108" s="288"/>
    </row>
    <row r="109" spans="4:6">
      <c r="D109" s="288"/>
      <c r="E109" s="288"/>
      <c r="F109" s="288"/>
    </row>
    <row r="110" spans="4:6">
      <c r="D110" s="288"/>
      <c r="E110" s="288"/>
      <c r="F110" s="288"/>
    </row>
    <row r="111" spans="4:6">
      <c r="D111" s="288"/>
      <c r="E111" s="288"/>
      <c r="F111" s="288"/>
    </row>
    <row r="112" spans="4:6">
      <c r="D112" s="288"/>
      <c r="E112" s="288"/>
      <c r="F112" s="288"/>
    </row>
    <row r="113" spans="4:6">
      <c r="D113" s="288"/>
      <c r="E113" s="288"/>
      <c r="F113" s="288"/>
    </row>
    <row r="114" spans="4:6">
      <c r="D114" s="288"/>
      <c r="E114" s="288"/>
      <c r="F114" s="288"/>
    </row>
    <row r="115" spans="4:6">
      <c r="D115" s="288"/>
      <c r="E115" s="288"/>
      <c r="F115" s="288"/>
    </row>
    <row r="116" spans="4:6">
      <c r="D116" s="288"/>
      <c r="E116" s="288"/>
      <c r="F116" s="288"/>
    </row>
    <row r="117" spans="4:6">
      <c r="D117" s="288"/>
      <c r="E117" s="288"/>
      <c r="F117" s="288"/>
    </row>
    <row r="118" spans="4:6">
      <c r="D118" s="288"/>
      <c r="E118" s="288"/>
      <c r="F118" s="288"/>
    </row>
    <row r="119" spans="4:6">
      <c r="D119" s="288"/>
      <c r="E119" s="288"/>
      <c r="F119" s="288"/>
    </row>
    <row r="120" spans="4:6">
      <c r="D120" s="288"/>
      <c r="E120" s="288"/>
      <c r="F120" s="288"/>
    </row>
    <row r="121" spans="4:6">
      <c r="D121" s="288"/>
      <c r="E121" s="288"/>
      <c r="F121" s="288"/>
    </row>
    <row r="122" spans="4:6">
      <c r="D122" s="288"/>
      <c r="E122" s="288"/>
      <c r="F122" s="288"/>
    </row>
    <row r="123" spans="4:6">
      <c r="D123" s="288"/>
      <c r="E123" s="288"/>
      <c r="F123" s="288"/>
    </row>
    <row r="124" spans="4:6">
      <c r="D124" s="288"/>
      <c r="E124" s="288"/>
      <c r="F124" s="288"/>
    </row>
    <row r="125" spans="4:6">
      <c r="D125" s="288"/>
      <c r="E125" s="288"/>
      <c r="F125" s="288"/>
    </row>
    <row r="126" spans="4:6">
      <c r="D126" s="288"/>
      <c r="E126" s="288"/>
      <c r="F126" s="288"/>
    </row>
    <row r="127" spans="4:6">
      <c r="D127" s="288"/>
      <c r="E127" s="288"/>
      <c r="F127" s="288"/>
    </row>
    <row r="128" spans="4:6">
      <c r="D128" s="288"/>
      <c r="E128" s="288"/>
      <c r="F128" s="288"/>
    </row>
    <row r="129" spans="4:6">
      <c r="D129" s="288"/>
      <c r="E129" s="288"/>
      <c r="F129" s="288"/>
    </row>
    <row r="130" spans="4:6">
      <c r="D130" s="288"/>
      <c r="E130" s="288"/>
      <c r="F130" s="288"/>
    </row>
    <row r="131" spans="4:6">
      <c r="D131" s="288"/>
      <c r="E131" s="288"/>
      <c r="F131" s="288"/>
    </row>
    <row r="132" spans="4:6">
      <c r="D132" s="288"/>
      <c r="E132" s="288"/>
      <c r="F132" s="288"/>
    </row>
    <row r="133" spans="4:6">
      <c r="D133" s="288"/>
      <c r="E133" s="288"/>
      <c r="F133" s="288"/>
    </row>
    <row r="134" spans="4:6">
      <c r="D134" s="288"/>
      <c r="E134" s="288"/>
      <c r="F134" s="288"/>
    </row>
    <row r="135" spans="4:6">
      <c r="D135" s="288"/>
      <c r="E135" s="288"/>
      <c r="F135" s="288"/>
    </row>
    <row r="136" spans="4:6">
      <c r="D136" s="288"/>
      <c r="E136" s="288"/>
      <c r="F136" s="288"/>
    </row>
    <row r="137" spans="4:6">
      <c r="D137" s="288"/>
      <c r="E137" s="288"/>
      <c r="F137" s="288"/>
    </row>
    <row r="138" spans="4:6">
      <c r="D138" s="288"/>
      <c r="E138" s="288"/>
      <c r="F138" s="288"/>
    </row>
    <row r="139" spans="4:6">
      <c r="D139" s="288"/>
      <c r="E139" s="288"/>
      <c r="F139" s="288"/>
    </row>
    <row r="140" spans="4:6">
      <c r="D140" s="288"/>
      <c r="E140" s="288"/>
      <c r="F140" s="288"/>
    </row>
    <row r="141" spans="4:6">
      <c r="D141" s="288"/>
      <c r="E141" s="288"/>
      <c r="F141" s="288"/>
    </row>
    <row r="142" spans="4:6">
      <c r="D142" s="288"/>
      <c r="E142" s="288"/>
      <c r="F142" s="288"/>
    </row>
  </sheetData>
  <mergeCells count="6">
    <mergeCell ref="F3:F4"/>
    <mergeCell ref="C3:C4"/>
    <mergeCell ref="A3:A4"/>
    <mergeCell ref="B3:B4"/>
    <mergeCell ref="D3:D4"/>
    <mergeCell ref="E3:E4"/>
  </mergeCells>
  <phoneticPr fontId="16" type="noConversion"/>
  <printOptions horizontalCentered="1"/>
  <pageMargins left="0.25" right="0.25" top="0.35" bottom="0.35" header="0.5" footer="0.25"/>
  <pageSetup orientation="landscape" horizontalDpi="300"/>
  <headerFooter alignWithMargins="0">
    <oddFooter>&amp;R&amp;"Arial,Bold"Contingency Fund</oddFooter>
  </headerFooter>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2"/>
  <sheetViews>
    <sheetView topLeftCell="A17" workbookViewId="0">
      <selection activeCell="F6" sqref="F6"/>
    </sheetView>
  </sheetViews>
  <sheetFormatPr baseColWidth="10" defaultColWidth="9.1640625" defaultRowHeight="12" x14ac:dyDescent="0"/>
  <cols>
    <col min="1" max="1" width="4.6640625" style="76" customWidth="1"/>
    <col min="2" max="2" width="55.6640625" style="76" customWidth="1"/>
    <col min="3" max="3" width="8.6640625" style="76" customWidth="1"/>
    <col min="4" max="6" width="21.6640625" style="76" customWidth="1"/>
    <col min="7" max="16384" width="9.1640625" style="76"/>
  </cols>
  <sheetData>
    <row r="1" spans="1:32" ht="13" thickBot="1">
      <c r="A1" s="79" t="s">
        <v>19</v>
      </c>
      <c r="B1" s="79"/>
      <c r="C1" s="79"/>
      <c r="D1" s="79"/>
      <c r="E1" s="22" t="s">
        <v>267</v>
      </c>
      <c r="F1" s="306" t="s">
        <v>441</v>
      </c>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row>
    <row r="2" spans="1:32" ht="6" customHeight="1" thickBot="1">
      <c r="A2" s="80"/>
      <c r="B2" s="80"/>
      <c r="C2" s="80"/>
      <c r="D2" s="80"/>
      <c r="E2" s="80"/>
      <c r="F2" s="80"/>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1:32" ht="18" customHeight="1">
      <c r="A3" s="925" t="s">
        <v>63</v>
      </c>
      <c r="B3" s="929" t="s">
        <v>202</v>
      </c>
      <c r="C3" s="927" t="s">
        <v>348</v>
      </c>
      <c r="D3" s="923" t="s">
        <v>522</v>
      </c>
      <c r="E3" s="923" t="s">
        <v>523</v>
      </c>
      <c r="F3" s="917" t="s">
        <v>524</v>
      </c>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18" customHeight="1" thickBot="1">
      <c r="A4" s="926"/>
      <c r="B4" s="930"/>
      <c r="C4" s="928"/>
      <c r="D4" s="924"/>
      <c r="E4" s="924"/>
      <c r="F4" s="918"/>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c r="A5" s="82">
        <v>1</v>
      </c>
      <c r="B5" s="83" t="s">
        <v>95</v>
      </c>
      <c r="C5" s="84"/>
      <c r="D5" s="499"/>
      <c r="E5" s="499"/>
      <c r="F5" s="500"/>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c r="A6" s="82">
        <v>2</v>
      </c>
      <c r="B6" s="12"/>
      <c r="C6" s="11"/>
      <c r="D6" s="501"/>
      <c r="E6" s="501"/>
      <c r="F6" s="502"/>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c r="A7" s="82">
        <v>3</v>
      </c>
      <c r="B7" s="12"/>
      <c r="C7" s="11"/>
      <c r="D7" s="501"/>
      <c r="E7" s="501"/>
      <c r="F7" s="502"/>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c r="A8" s="82">
        <v>4</v>
      </c>
      <c r="B8" s="12"/>
      <c r="C8" s="11"/>
      <c r="D8" s="501"/>
      <c r="E8" s="501"/>
      <c r="F8" s="502"/>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c r="A9" s="82">
        <v>5</v>
      </c>
      <c r="B9" s="12"/>
      <c r="C9" s="11"/>
      <c r="D9" s="501"/>
      <c r="E9" s="501"/>
      <c r="F9" s="502"/>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c r="A10" s="82">
        <v>6</v>
      </c>
      <c r="B10" s="12"/>
      <c r="C10" s="11"/>
      <c r="D10" s="501"/>
      <c r="E10" s="501"/>
      <c r="F10" s="502"/>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c r="A11" s="82">
        <v>7</v>
      </c>
      <c r="B11" s="12"/>
      <c r="C11" s="11"/>
      <c r="D11" s="501"/>
      <c r="E11" s="501"/>
      <c r="F11" s="502"/>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c r="A12" s="82">
        <v>8</v>
      </c>
      <c r="B12" s="12"/>
      <c r="C12" s="11"/>
      <c r="D12" s="501"/>
      <c r="E12" s="501"/>
      <c r="F12" s="502"/>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c r="A13" s="82">
        <v>9</v>
      </c>
      <c r="B13" s="12"/>
      <c r="C13" s="11"/>
      <c r="D13" s="501"/>
      <c r="E13" s="501"/>
      <c r="F13" s="502"/>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c r="A14" s="82">
        <v>10</v>
      </c>
      <c r="B14" s="12"/>
      <c r="C14" s="11"/>
      <c r="D14" s="501"/>
      <c r="E14" s="501"/>
      <c r="F14" s="502"/>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c r="A15" s="82">
        <v>11</v>
      </c>
      <c r="B15" s="85" t="s">
        <v>187</v>
      </c>
      <c r="C15" s="86">
        <v>755</v>
      </c>
      <c r="D15" s="501"/>
      <c r="E15" s="501"/>
      <c r="F15" s="502"/>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c r="A16" s="82">
        <v>12</v>
      </c>
      <c r="B16" s="85" t="s">
        <v>188</v>
      </c>
      <c r="C16" s="11"/>
      <c r="D16" s="503">
        <f>SUM(D6:D15)</f>
        <v>0</v>
      </c>
      <c r="E16" s="503">
        <f>SUM(E6:E15)</f>
        <v>0</v>
      </c>
      <c r="F16" s="504"/>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c r="A17" s="82">
        <v>13</v>
      </c>
      <c r="B17" s="87" t="s">
        <v>189</v>
      </c>
      <c r="C17" s="11"/>
      <c r="D17" s="505"/>
      <c r="E17" s="505"/>
      <c r="F17" s="506">
        <f>SUM(F6:F15)</f>
        <v>0</v>
      </c>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c r="A18" s="82">
        <v>14</v>
      </c>
      <c r="B18" s="85" t="s">
        <v>117</v>
      </c>
      <c r="C18" s="11"/>
      <c r="D18" s="505"/>
      <c r="E18" s="505"/>
      <c r="F18" s="502"/>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ht="13" thickBot="1">
      <c r="A19" s="82">
        <v>15</v>
      </c>
      <c r="B19" s="85" t="s">
        <v>118</v>
      </c>
      <c r="C19" s="11"/>
      <c r="D19" s="505"/>
      <c r="E19" s="505"/>
      <c r="F19" s="506">
        <f>IF((F17+F18)&lt;&gt;F32,"Budget Not Balanced",ROUND(F17+F18,2))</f>
        <v>0</v>
      </c>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c r="A20" s="90">
        <v>16</v>
      </c>
      <c r="B20" s="91" t="s">
        <v>337</v>
      </c>
      <c r="C20" s="92"/>
      <c r="D20" s="507"/>
      <c r="E20" s="507"/>
      <c r="F20" s="508"/>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c r="A21" s="93">
        <v>17</v>
      </c>
      <c r="B21" s="94" t="s">
        <v>120</v>
      </c>
      <c r="C21" s="13"/>
      <c r="D21" s="473"/>
      <c r="E21" s="473"/>
      <c r="F21" s="474"/>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c r="A22" s="93">
        <v>18</v>
      </c>
      <c r="B22" s="94" t="s">
        <v>121</v>
      </c>
      <c r="C22" s="13"/>
      <c r="D22" s="473"/>
      <c r="E22" s="473"/>
      <c r="F22" s="474"/>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c r="A23" s="93">
        <v>19</v>
      </c>
      <c r="B23" s="94" t="s">
        <v>123</v>
      </c>
      <c r="C23" s="13"/>
      <c r="D23" s="475">
        <f>ROUND(SUM(D21:D22),2)</f>
        <v>0</v>
      </c>
      <c r="E23" s="475">
        <f>IF(SUM(E21:E22)&lt;&gt;D34,"Must = Col 1 Line 30",ROUND(SUM(E21:E22),2))</f>
        <v>0</v>
      </c>
      <c r="F23" s="476">
        <f>IF(SUM(F21:F22)&lt;&gt;E34,"Must = Col 2 Line 30",ROUND(SUM(F21:F22),2))</f>
        <v>0</v>
      </c>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c r="A24" s="93">
        <v>20</v>
      </c>
      <c r="B24" s="95" t="s">
        <v>124</v>
      </c>
      <c r="C24" s="88"/>
      <c r="D24" s="505"/>
      <c r="E24" s="505"/>
      <c r="F24" s="504"/>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c r="A25" s="93">
        <v>21</v>
      </c>
      <c r="B25" s="94" t="s">
        <v>138</v>
      </c>
      <c r="C25" s="95">
        <v>1410</v>
      </c>
      <c r="D25" s="473"/>
      <c r="E25" s="473"/>
      <c r="F25" s="474"/>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c r="A26" s="93">
        <v>22</v>
      </c>
      <c r="B26" s="94" t="s">
        <v>203</v>
      </c>
      <c r="C26" s="95">
        <v>1710</v>
      </c>
      <c r="D26" s="473"/>
      <c r="E26" s="473"/>
      <c r="F26" s="474"/>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c r="A27" s="93">
        <v>23</v>
      </c>
      <c r="B27" s="14"/>
      <c r="C27" s="13"/>
      <c r="D27" s="473"/>
      <c r="E27" s="473"/>
      <c r="F27" s="474"/>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c r="A28" s="93">
        <v>24</v>
      </c>
      <c r="B28" s="14"/>
      <c r="C28" s="13"/>
      <c r="D28" s="473"/>
      <c r="E28" s="473"/>
      <c r="F28" s="474"/>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c r="A29" s="93">
        <v>25</v>
      </c>
      <c r="B29" s="95" t="s">
        <v>169</v>
      </c>
      <c r="C29" s="96"/>
      <c r="D29" s="477"/>
      <c r="E29" s="477"/>
      <c r="F29" s="478"/>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c r="A30" s="93">
        <v>26</v>
      </c>
      <c r="B30" s="94" t="s">
        <v>190</v>
      </c>
      <c r="C30" s="95">
        <v>5500</v>
      </c>
      <c r="D30" s="473"/>
      <c r="E30" s="473"/>
      <c r="F30" s="474"/>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c r="A31" s="93">
        <v>27</v>
      </c>
      <c r="B31" s="14"/>
      <c r="C31" s="13"/>
      <c r="D31" s="473"/>
      <c r="E31" s="473"/>
      <c r="F31" s="474"/>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c r="A32" s="93">
        <v>28</v>
      </c>
      <c r="B32" s="94" t="s">
        <v>180</v>
      </c>
      <c r="C32" s="13"/>
      <c r="D32" s="475">
        <f>ROUND(SUM(D23:D31),2)</f>
        <v>0</v>
      </c>
      <c r="E32" s="475">
        <f>ROUND(SUM(E23:E31),2)</f>
        <v>0</v>
      </c>
      <c r="F32" s="476">
        <f>ROUND(SUM(F23:F31),2)</f>
        <v>0</v>
      </c>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c r="A33" s="93">
        <v>29</v>
      </c>
      <c r="B33" s="94" t="s">
        <v>191</v>
      </c>
      <c r="C33" s="13"/>
      <c r="D33" s="475">
        <f>D16</f>
        <v>0</v>
      </c>
      <c r="E33" s="475">
        <f>E16</f>
        <v>0</v>
      </c>
      <c r="F33" s="478"/>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ht="13" thickBot="1">
      <c r="A34" s="97">
        <v>30</v>
      </c>
      <c r="B34" s="98" t="s">
        <v>182</v>
      </c>
      <c r="C34" s="15"/>
      <c r="D34" s="513">
        <f>D32-D33</f>
        <v>0</v>
      </c>
      <c r="E34" s="513">
        <f>E32-E33</f>
        <v>0</v>
      </c>
      <c r="F34" s="514"/>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c r="A35" s="80"/>
      <c r="B35" s="80"/>
      <c r="C35" s="80"/>
      <c r="D35" s="285"/>
      <c r="E35" s="285"/>
      <c r="F35" s="285"/>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c r="A36" s="99" t="s">
        <v>204</v>
      </c>
      <c r="B36" s="99"/>
      <c r="C36" s="99"/>
      <c r="D36" s="286"/>
      <c r="E36" s="286"/>
      <c r="F36" s="285"/>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ht="6" customHeight="1">
      <c r="A37" s="80"/>
      <c r="B37" s="80"/>
      <c r="C37" s="80"/>
      <c r="D37" s="285"/>
      <c r="E37" s="285"/>
      <c r="F37" s="285"/>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c r="A38" s="99"/>
      <c r="B38" s="99"/>
      <c r="C38" s="99"/>
      <c r="D38" s="294"/>
      <c r="E38" s="294"/>
      <c r="F38" s="294"/>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ht="6" customHeight="1">
      <c r="A39" s="80"/>
      <c r="B39" s="80"/>
      <c r="C39" s="80"/>
      <c r="D39" s="294"/>
      <c r="E39" s="294"/>
      <c r="F39" s="294"/>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c r="A40" s="80"/>
      <c r="B40" s="80"/>
      <c r="C40" s="80"/>
      <c r="D40" s="295"/>
      <c r="E40" s="295"/>
      <c r="F40" s="29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c r="D41" s="288"/>
      <c r="E41" s="288"/>
      <c r="F41" s="288"/>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c r="D42" s="288"/>
      <c r="E42" s="288"/>
      <c r="F42" s="288"/>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c r="D43" s="288"/>
      <c r="E43" s="288"/>
      <c r="F43" s="288"/>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c r="D44" s="288"/>
      <c r="E44" s="288"/>
      <c r="F44" s="288"/>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row>
    <row r="45" spans="1:32">
      <c r="D45" s="288"/>
      <c r="E45" s="288"/>
      <c r="F45" s="288"/>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row>
    <row r="46" spans="1:32">
      <c r="D46" s="288"/>
      <c r="E46" s="288"/>
      <c r="F46" s="288"/>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1:32">
      <c r="D47" s="288"/>
      <c r="E47" s="288"/>
      <c r="F47" s="288"/>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1:32">
      <c r="D48" s="288"/>
      <c r="E48" s="288"/>
      <c r="F48" s="288"/>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4:32">
      <c r="D49" s="288"/>
      <c r="E49" s="288"/>
      <c r="F49" s="288"/>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4:32">
      <c r="D50" s="288"/>
      <c r="E50" s="288"/>
      <c r="F50" s="288"/>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4:32">
      <c r="D51" s="288"/>
      <c r="E51" s="288"/>
      <c r="F51" s="288"/>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4:32">
      <c r="D52" s="288"/>
      <c r="E52" s="288"/>
      <c r="F52" s="288"/>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row>
    <row r="53" spans="4:32">
      <c r="D53" s="288"/>
      <c r="E53" s="288"/>
      <c r="F53" s="288"/>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row>
    <row r="54" spans="4:32">
      <c r="D54" s="288"/>
      <c r="E54" s="288"/>
      <c r="F54" s="288"/>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row>
    <row r="55" spans="4:32">
      <c r="D55" s="288"/>
      <c r="E55" s="288"/>
      <c r="F55" s="288"/>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row>
    <row r="56" spans="4:32">
      <c r="D56" s="288"/>
      <c r="E56" s="288"/>
      <c r="F56" s="288"/>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row>
    <row r="57" spans="4:32">
      <c r="D57" s="288"/>
      <c r="E57" s="288"/>
      <c r="F57" s="288"/>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row>
    <row r="58" spans="4:32">
      <c r="D58" s="288"/>
      <c r="E58" s="288"/>
      <c r="F58" s="288"/>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row>
    <row r="59" spans="4:32">
      <c r="D59" s="288"/>
      <c r="E59" s="288"/>
      <c r="F59" s="288"/>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row>
    <row r="60" spans="4:32">
      <c r="D60" s="288"/>
      <c r="E60" s="288"/>
      <c r="F60" s="288"/>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row>
    <row r="61" spans="4:32">
      <c r="D61" s="288"/>
      <c r="E61" s="288"/>
      <c r="F61" s="288"/>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row>
    <row r="62" spans="4:32">
      <c r="D62" s="288"/>
      <c r="E62" s="288"/>
      <c r="F62" s="288"/>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row>
    <row r="63" spans="4:32">
      <c r="D63" s="288"/>
      <c r="E63" s="288"/>
      <c r="F63" s="288"/>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row>
    <row r="64" spans="4:32">
      <c r="D64" s="288"/>
      <c r="E64" s="288"/>
      <c r="F64" s="288"/>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row>
    <row r="65" spans="4:32">
      <c r="D65" s="288"/>
      <c r="E65" s="288"/>
      <c r="F65" s="288"/>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row>
    <row r="66" spans="4:32">
      <c r="D66" s="288"/>
      <c r="E66" s="288"/>
      <c r="F66" s="288"/>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row>
    <row r="67" spans="4:32">
      <c r="D67" s="288"/>
      <c r="E67" s="288"/>
      <c r="F67" s="288"/>
    </row>
    <row r="68" spans="4:32">
      <c r="D68" s="288"/>
      <c r="E68" s="288"/>
      <c r="F68" s="288"/>
    </row>
    <row r="69" spans="4:32">
      <c r="D69" s="288"/>
      <c r="E69" s="288"/>
      <c r="F69" s="288"/>
    </row>
    <row r="70" spans="4:32">
      <c r="D70" s="288"/>
      <c r="E70" s="288"/>
      <c r="F70" s="288"/>
    </row>
    <row r="71" spans="4:32">
      <c r="D71" s="288"/>
      <c r="E71" s="288"/>
      <c r="F71" s="288"/>
    </row>
    <row r="72" spans="4:32">
      <c r="D72" s="288"/>
      <c r="E72" s="288"/>
      <c r="F72" s="288"/>
    </row>
    <row r="73" spans="4:32">
      <c r="D73" s="288"/>
      <c r="E73" s="288"/>
      <c r="F73" s="288"/>
    </row>
    <row r="74" spans="4:32">
      <c r="D74" s="288"/>
      <c r="E74" s="288"/>
      <c r="F74" s="288"/>
    </row>
    <row r="75" spans="4:32">
      <c r="D75" s="288"/>
      <c r="E75" s="288"/>
      <c r="F75" s="288"/>
    </row>
    <row r="76" spans="4:32">
      <c r="D76" s="288"/>
      <c r="E76" s="288"/>
      <c r="F76" s="288"/>
    </row>
    <row r="77" spans="4:32">
      <c r="D77" s="288"/>
      <c r="E77" s="288"/>
      <c r="F77" s="288"/>
    </row>
    <row r="78" spans="4:32">
      <c r="D78" s="288"/>
      <c r="E78" s="288"/>
      <c r="F78" s="288"/>
    </row>
    <row r="79" spans="4:32">
      <c r="D79" s="288"/>
      <c r="E79" s="288"/>
      <c r="F79" s="288"/>
    </row>
    <row r="80" spans="4:32">
      <c r="D80" s="288"/>
      <c r="E80" s="288"/>
      <c r="F80" s="288"/>
    </row>
    <row r="81" spans="4:6">
      <c r="D81" s="288"/>
      <c r="E81" s="288"/>
      <c r="F81" s="288"/>
    </row>
    <row r="82" spans="4:6">
      <c r="D82" s="288"/>
      <c r="E82" s="288"/>
      <c r="F82" s="288"/>
    </row>
    <row r="83" spans="4:6">
      <c r="D83" s="288"/>
      <c r="E83" s="288"/>
      <c r="F83" s="288"/>
    </row>
    <row r="84" spans="4:6">
      <c r="D84" s="288"/>
      <c r="E84" s="288"/>
      <c r="F84" s="288"/>
    </row>
    <row r="85" spans="4:6">
      <c r="D85" s="288"/>
      <c r="E85" s="288"/>
      <c r="F85" s="288"/>
    </row>
    <row r="86" spans="4:6">
      <c r="D86" s="288"/>
      <c r="E86" s="288"/>
      <c r="F86" s="288"/>
    </row>
    <row r="87" spans="4:6">
      <c r="D87" s="288"/>
      <c r="E87" s="288"/>
      <c r="F87" s="288"/>
    </row>
    <row r="88" spans="4:6">
      <c r="D88" s="288"/>
      <c r="E88" s="288"/>
      <c r="F88" s="288"/>
    </row>
    <row r="89" spans="4:6">
      <c r="D89" s="288"/>
      <c r="E89" s="288"/>
      <c r="F89" s="288"/>
    </row>
    <row r="90" spans="4:6">
      <c r="D90" s="288"/>
      <c r="E90" s="288"/>
      <c r="F90" s="288"/>
    </row>
    <row r="91" spans="4:6">
      <c r="D91" s="288"/>
      <c r="E91" s="288"/>
      <c r="F91" s="288"/>
    </row>
    <row r="92" spans="4:6">
      <c r="D92" s="288"/>
      <c r="E92" s="288"/>
      <c r="F92" s="288"/>
    </row>
    <row r="93" spans="4:6">
      <c r="D93" s="288"/>
      <c r="E93" s="288"/>
      <c r="F93" s="288"/>
    </row>
    <row r="94" spans="4:6">
      <c r="D94" s="288"/>
      <c r="E94" s="288"/>
      <c r="F94" s="288"/>
    </row>
    <row r="95" spans="4:6">
      <c r="D95" s="288"/>
      <c r="E95" s="288"/>
      <c r="F95" s="288"/>
    </row>
    <row r="96" spans="4:6">
      <c r="D96" s="288"/>
      <c r="E96" s="288"/>
      <c r="F96" s="288"/>
    </row>
    <row r="97" spans="4:6">
      <c r="D97" s="288"/>
      <c r="E97" s="288"/>
      <c r="F97" s="288"/>
    </row>
    <row r="98" spans="4:6">
      <c r="D98" s="288"/>
      <c r="E98" s="288"/>
      <c r="F98" s="288"/>
    </row>
    <row r="99" spans="4:6">
      <c r="D99" s="288"/>
      <c r="E99" s="288"/>
      <c r="F99" s="288"/>
    </row>
    <row r="100" spans="4:6">
      <c r="D100" s="288"/>
      <c r="E100" s="288"/>
      <c r="F100" s="288"/>
    </row>
    <row r="101" spans="4:6">
      <c r="D101" s="288"/>
      <c r="E101" s="288"/>
      <c r="F101" s="288"/>
    </row>
    <row r="102" spans="4:6">
      <c r="D102" s="288"/>
      <c r="E102" s="288"/>
      <c r="F102" s="288"/>
    </row>
    <row r="103" spans="4:6">
      <c r="D103" s="288"/>
      <c r="E103" s="288"/>
      <c r="F103" s="288"/>
    </row>
    <row r="104" spans="4:6">
      <c r="D104" s="288"/>
      <c r="E104" s="288"/>
      <c r="F104" s="288"/>
    </row>
    <row r="105" spans="4:6">
      <c r="D105" s="288"/>
      <c r="E105" s="288"/>
      <c r="F105" s="288"/>
    </row>
    <row r="106" spans="4:6">
      <c r="D106" s="288"/>
      <c r="E106" s="288"/>
      <c r="F106" s="288"/>
    </row>
    <row r="107" spans="4:6">
      <c r="D107" s="288"/>
      <c r="E107" s="288"/>
      <c r="F107" s="288"/>
    </row>
    <row r="108" spans="4:6">
      <c r="D108" s="288"/>
      <c r="E108" s="288"/>
      <c r="F108" s="288"/>
    </row>
    <row r="109" spans="4:6">
      <c r="D109" s="288"/>
      <c r="E109" s="288"/>
      <c r="F109" s="288"/>
    </row>
    <row r="110" spans="4:6">
      <c r="D110" s="288"/>
      <c r="E110" s="288"/>
      <c r="F110" s="288"/>
    </row>
    <row r="111" spans="4:6">
      <c r="D111" s="288"/>
      <c r="E111" s="288"/>
      <c r="F111" s="288"/>
    </row>
    <row r="112" spans="4:6">
      <c r="D112" s="288"/>
      <c r="E112" s="288"/>
      <c r="F112" s="288"/>
    </row>
    <row r="113" spans="4:6">
      <c r="D113" s="288"/>
      <c r="E113" s="288"/>
      <c r="F113" s="288"/>
    </row>
    <row r="114" spans="4:6">
      <c r="D114" s="288"/>
      <c r="E114" s="288"/>
      <c r="F114" s="288"/>
    </row>
    <row r="115" spans="4:6">
      <c r="D115" s="288"/>
      <c r="E115" s="288"/>
      <c r="F115" s="288"/>
    </row>
    <row r="116" spans="4:6">
      <c r="D116" s="288"/>
      <c r="E116" s="288"/>
      <c r="F116" s="288"/>
    </row>
    <row r="117" spans="4:6">
      <c r="D117" s="288"/>
      <c r="E117" s="288"/>
      <c r="F117" s="288"/>
    </row>
    <row r="118" spans="4:6">
      <c r="D118" s="288"/>
      <c r="E118" s="288"/>
      <c r="F118" s="288"/>
    </row>
    <row r="119" spans="4:6">
      <c r="D119" s="288"/>
      <c r="E119" s="288"/>
      <c r="F119" s="288"/>
    </row>
    <row r="120" spans="4:6">
      <c r="D120" s="288"/>
      <c r="E120" s="288"/>
      <c r="F120" s="288"/>
    </row>
    <row r="121" spans="4:6">
      <c r="D121" s="288"/>
      <c r="E121" s="288"/>
      <c r="F121" s="288"/>
    </row>
    <row r="122" spans="4:6">
      <c r="D122" s="288"/>
      <c r="E122" s="288"/>
      <c r="F122" s="288"/>
    </row>
    <row r="123" spans="4:6">
      <c r="D123" s="288"/>
      <c r="E123" s="288"/>
      <c r="F123" s="288"/>
    </row>
    <row r="124" spans="4:6">
      <c r="D124" s="288"/>
      <c r="E124" s="288"/>
      <c r="F124" s="288"/>
    </row>
    <row r="125" spans="4:6">
      <c r="D125" s="288"/>
      <c r="E125" s="288"/>
      <c r="F125" s="288"/>
    </row>
    <row r="126" spans="4:6">
      <c r="D126" s="288"/>
      <c r="E126" s="288"/>
      <c r="F126" s="288"/>
    </row>
    <row r="127" spans="4:6">
      <c r="D127" s="288"/>
      <c r="E127" s="288"/>
      <c r="F127" s="288"/>
    </row>
    <row r="128" spans="4:6">
      <c r="D128" s="288"/>
      <c r="E128" s="288"/>
      <c r="F128" s="288"/>
    </row>
    <row r="129" spans="4:6">
      <c r="D129" s="288"/>
      <c r="E129" s="288"/>
      <c r="F129" s="288"/>
    </row>
    <row r="130" spans="4:6">
      <c r="D130" s="288"/>
      <c r="E130" s="288"/>
      <c r="F130" s="288"/>
    </row>
    <row r="131" spans="4:6">
      <c r="D131" s="288"/>
      <c r="E131" s="288"/>
      <c r="F131" s="288"/>
    </row>
    <row r="132" spans="4:6">
      <c r="D132" s="288"/>
      <c r="E132" s="288"/>
      <c r="F132" s="288"/>
    </row>
    <row r="133" spans="4:6">
      <c r="D133" s="288"/>
      <c r="E133" s="288"/>
      <c r="F133" s="288"/>
    </row>
    <row r="134" spans="4:6">
      <c r="D134" s="288"/>
      <c r="E134" s="288"/>
      <c r="F134" s="288"/>
    </row>
    <row r="135" spans="4:6">
      <c r="D135" s="288"/>
      <c r="E135" s="288"/>
      <c r="F135" s="288"/>
    </row>
    <row r="136" spans="4:6">
      <c r="D136" s="288"/>
      <c r="E136" s="288"/>
      <c r="F136" s="288"/>
    </row>
    <row r="137" spans="4:6">
      <c r="D137" s="288"/>
      <c r="E137" s="288"/>
      <c r="F137" s="288"/>
    </row>
    <row r="138" spans="4:6">
      <c r="D138" s="288"/>
      <c r="E138" s="288"/>
      <c r="F138" s="288"/>
    </row>
    <row r="139" spans="4:6">
      <c r="D139" s="288"/>
      <c r="E139" s="288"/>
      <c r="F139" s="288"/>
    </row>
    <row r="140" spans="4:6">
      <c r="D140" s="288"/>
      <c r="E140" s="288"/>
      <c r="F140" s="288"/>
    </row>
    <row r="141" spans="4:6">
      <c r="D141" s="288"/>
      <c r="E141" s="288"/>
      <c r="F141" s="288"/>
    </row>
    <row r="142" spans="4:6">
      <c r="D142" s="288"/>
      <c r="E142" s="288"/>
      <c r="F142" s="288"/>
    </row>
  </sheetData>
  <mergeCells count="6">
    <mergeCell ref="F3:F4"/>
    <mergeCell ref="A3:A4"/>
    <mergeCell ref="B3:B4"/>
    <mergeCell ref="C3:C4"/>
    <mergeCell ref="D3:D4"/>
    <mergeCell ref="E3:E4"/>
  </mergeCells>
  <printOptions horizontalCentered="1"/>
  <pageMargins left="0.25" right="0.25" top="0.35" bottom="0.35" header="0.25" footer="0.25"/>
  <pageSetup orientation="landscape"/>
  <headerFooter>
    <oddFooter>&amp;R&amp;"Arial,Bold"Activities Fund</oddFooter>
  </headerFooter>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2"/>
  <sheetViews>
    <sheetView showZeros="0" topLeftCell="A20" workbookViewId="0">
      <selection activeCell="F5" sqref="F5"/>
    </sheetView>
  </sheetViews>
  <sheetFormatPr baseColWidth="10" defaultColWidth="9.1640625" defaultRowHeight="14.5" customHeight="1" x14ac:dyDescent="0"/>
  <cols>
    <col min="1" max="1" width="4.6640625" style="80" customWidth="1"/>
    <col min="2" max="2" width="55.6640625" style="80" customWidth="1"/>
    <col min="3" max="3" width="8.6640625" style="80" customWidth="1"/>
    <col min="4" max="6" width="21.6640625" style="80" customWidth="1"/>
    <col min="7" max="8" width="9.1640625" style="80"/>
    <col min="9" max="9" width="26.5" style="80" customWidth="1"/>
    <col min="10" max="10" width="9.1640625" style="80"/>
    <col min="11" max="15" width="13.6640625" style="80" customWidth="1"/>
    <col min="16" max="88" width="9.1640625" style="80"/>
    <col min="89" max="89" width="8.83203125" style="80" customWidth="1"/>
    <col min="90" max="16384" width="9.1640625" style="80"/>
  </cols>
  <sheetData>
    <row r="1" spans="1:32" ht="14.5" customHeight="1" thickBot="1">
      <c r="A1" s="79" t="s">
        <v>19</v>
      </c>
      <c r="B1" s="79"/>
      <c r="C1" s="79"/>
      <c r="D1" s="79"/>
      <c r="E1" s="22" t="s">
        <v>267</v>
      </c>
      <c r="F1" s="306" t="str">
        <f>'Basic Data Input'!B3</f>
        <v>__-____</v>
      </c>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row>
    <row r="2" spans="1:32" ht="3" customHeight="1" thickBot="1">
      <c r="A2" s="79"/>
      <c r="B2" s="79"/>
      <c r="C2" s="79"/>
      <c r="D2" s="79"/>
      <c r="E2" s="107"/>
      <c r="F2" s="108"/>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row>
    <row r="3" spans="1:32" ht="18" customHeight="1">
      <c r="A3" s="925" t="s">
        <v>63</v>
      </c>
      <c r="B3" s="929" t="s">
        <v>205</v>
      </c>
      <c r="C3" s="927" t="s">
        <v>348</v>
      </c>
      <c r="D3" s="923" t="s">
        <v>522</v>
      </c>
      <c r="E3" s="923" t="s">
        <v>523</v>
      </c>
      <c r="F3" s="917" t="s">
        <v>524</v>
      </c>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row>
    <row r="4" spans="1:32" ht="18" customHeight="1" thickBot="1">
      <c r="A4" s="926"/>
      <c r="B4" s="930"/>
      <c r="C4" s="928"/>
      <c r="D4" s="924"/>
      <c r="E4" s="924"/>
      <c r="F4" s="918"/>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row>
    <row r="5" spans="1:32" ht="14.5" customHeight="1">
      <c r="A5" s="82">
        <f>ROWS(A$5:A5)</f>
        <v>1</v>
      </c>
      <c r="B5" s="83" t="s">
        <v>95</v>
      </c>
      <c r="C5" s="84"/>
      <c r="D5" s="499"/>
      <c r="E5" s="499"/>
      <c r="F5" s="500"/>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row>
    <row r="6" spans="1:32" ht="14.5" customHeight="1">
      <c r="A6" s="82">
        <f>ROWS(A$5:A6)</f>
        <v>2</v>
      </c>
      <c r="B6" s="85" t="s">
        <v>206</v>
      </c>
      <c r="C6" s="86">
        <v>100</v>
      </c>
      <c r="D6" s="501"/>
      <c r="E6" s="501"/>
      <c r="F6" s="502"/>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row>
    <row r="7" spans="1:32" ht="14.5" customHeight="1">
      <c r="A7" s="82">
        <f>ROWS(A$5:A7)</f>
        <v>3</v>
      </c>
      <c r="B7" s="85" t="s">
        <v>207</v>
      </c>
      <c r="C7" s="86">
        <v>200</v>
      </c>
      <c r="D7" s="501"/>
      <c r="E7" s="501"/>
      <c r="F7" s="502"/>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row>
    <row r="8" spans="1:32" ht="14.5" customHeight="1">
      <c r="A8" s="82">
        <f>ROWS(A$5:A8)</f>
        <v>4</v>
      </c>
      <c r="B8" s="85" t="s">
        <v>208</v>
      </c>
      <c r="C8" s="86">
        <v>300</v>
      </c>
      <c r="D8" s="501"/>
      <c r="E8" s="501"/>
      <c r="F8" s="502"/>
      <c r="G8" s="433"/>
      <c r="H8" s="433"/>
      <c r="I8" s="433"/>
      <c r="J8" s="433"/>
      <c r="K8" s="433"/>
      <c r="L8" s="433"/>
      <c r="M8" s="433"/>
      <c r="N8" s="433"/>
      <c r="O8" s="433"/>
      <c r="P8" s="433"/>
      <c r="Q8" s="433"/>
      <c r="R8" s="433"/>
      <c r="S8" s="433"/>
      <c r="T8" s="433"/>
      <c r="U8" s="433"/>
      <c r="V8" s="433"/>
      <c r="W8" s="433"/>
      <c r="X8" s="433"/>
      <c r="Y8" s="433"/>
      <c r="Z8" s="433"/>
      <c r="AA8" s="433"/>
      <c r="AB8" s="433"/>
      <c r="AC8" s="433"/>
      <c r="AD8" s="433"/>
      <c r="AE8" s="433"/>
      <c r="AF8" s="433"/>
    </row>
    <row r="9" spans="1:32" ht="14.5" customHeight="1">
      <c r="A9" s="82">
        <f>ROWS(A$5:A9)</f>
        <v>5</v>
      </c>
      <c r="B9" s="85" t="s">
        <v>209</v>
      </c>
      <c r="C9" s="86">
        <v>400</v>
      </c>
      <c r="D9" s="501"/>
      <c r="E9" s="501"/>
      <c r="F9" s="502"/>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row>
    <row r="10" spans="1:32" ht="14.5" customHeight="1">
      <c r="A10" s="82">
        <f>ROWS(A$5:A10)</f>
        <v>6</v>
      </c>
      <c r="B10" s="85" t="s">
        <v>210</v>
      </c>
      <c r="C10" s="86">
        <v>470</v>
      </c>
      <c r="D10" s="501"/>
      <c r="E10" s="501"/>
      <c r="F10" s="502"/>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row>
    <row r="11" spans="1:32" ht="14.5" customHeight="1">
      <c r="A11" s="82">
        <f>ROWS(A$5:A11)</f>
        <v>7</v>
      </c>
      <c r="B11" s="85" t="s">
        <v>211</v>
      </c>
      <c r="C11" s="86">
        <v>500</v>
      </c>
      <c r="D11" s="501"/>
      <c r="E11" s="501"/>
      <c r="F11" s="502"/>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row>
    <row r="12" spans="1:32" ht="14.5" customHeight="1">
      <c r="A12" s="82">
        <f>ROWS(A$5:A12)</f>
        <v>8</v>
      </c>
      <c r="B12" s="85" t="s">
        <v>426</v>
      </c>
      <c r="C12" s="86">
        <v>500</v>
      </c>
      <c r="D12" s="501"/>
      <c r="E12" s="501"/>
      <c r="F12" s="502"/>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row>
    <row r="13" spans="1:32" ht="14.5" customHeight="1">
      <c r="A13" s="82">
        <f>ROWS(A$5:A13)</f>
        <v>9</v>
      </c>
      <c r="B13" s="12"/>
      <c r="C13" s="11"/>
      <c r="D13" s="501"/>
      <c r="E13" s="501"/>
      <c r="F13" s="502"/>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row>
    <row r="14" spans="1:32" ht="14.5" customHeight="1">
      <c r="A14" s="82">
        <f>ROWS(A$5:A14)</f>
        <v>10</v>
      </c>
      <c r="B14" s="12"/>
      <c r="C14" s="11"/>
      <c r="D14" s="501"/>
      <c r="E14" s="501"/>
      <c r="F14" s="502"/>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row>
    <row r="15" spans="1:32" ht="14.5" customHeight="1">
      <c r="A15" s="82">
        <f>ROWS(A$5:A15)</f>
        <v>11</v>
      </c>
      <c r="B15" s="85" t="s">
        <v>187</v>
      </c>
      <c r="C15" s="86">
        <v>755</v>
      </c>
      <c r="D15" s="501"/>
      <c r="E15" s="501"/>
      <c r="F15" s="502"/>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row>
    <row r="16" spans="1:32" ht="14.5" customHeight="1">
      <c r="A16" s="82">
        <f>ROWS(A$5:A16)</f>
        <v>12</v>
      </c>
      <c r="B16" s="85" t="s">
        <v>188</v>
      </c>
      <c r="C16" s="11"/>
      <c r="D16" s="503">
        <f>ROUND(SUM(D6:D15),2)</f>
        <v>0</v>
      </c>
      <c r="E16" s="503">
        <f>ROUND(SUM(E6:E15),2)</f>
        <v>0</v>
      </c>
      <c r="F16" s="504"/>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row>
    <row r="17" spans="1:32" ht="14.5" customHeight="1">
      <c r="A17" s="82">
        <f>ROWS(A$5:A17)</f>
        <v>13</v>
      </c>
      <c r="B17" s="87" t="s">
        <v>189</v>
      </c>
      <c r="C17" s="11"/>
      <c r="D17" s="505"/>
      <c r="E17" s="505"/>
      <c r="F17" s="506">
        <f>ROUND(SUM(F6:F15),2)</f>
        <v>0</v>
      </c>
      <c r="G17" s="433"/>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row>
    <row r="18" spans="1:32" ht="14.5" customHeight="1">
      <c r="A18" s="82">
        <f>ROWS(A$5:A18)</f>
        <v>14</v>
      </c>
      <c r="B18" s="85" t="s">
        <v>117</v>
      </c>
      <c r="C18" s="11"/>
      <c r="D18" s="505"/>
      <c r="E18" s="505"/>
      <c r="F18" s="502"/>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row>
    <row r="19" spans="1:32" ht="14.5" customHeight="1" thickBot="1">
      <c r="A19" s="82">
        <f>ROWS(A$5:A19)</f>
        <v>15</v>
      </c>
      <c r="B19" s="85" t="s">
        <v>118</v>
      </c>
      <c r="C19" s="11"/>
      <c r="D19" s="505"/>
      <c r="E19" s="505"/>
      <c r="F19" s="506">
        <f>IF((F17+F18)&lt;&gt;F37,"Budget Not Balanced",ROUND(F17+F18,2))</f>
        <v>0</v>
      </c>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row>
    <row r="20" spans="1:32" ht="14.5" customHeight="1">
      <c r="A20" s="90">
        <f>ROWS(A$5:A20)</f>
        <v>16</v>
      </c>
      <c r="B20" s="91" t="s">
        <v>337</v>
      </c>
      <c r="C20" s="92"/>
      <c r="D20" s="507"/>
      <c r="E20" s="507"/>
      <c r="F20" s="508"/>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row>
    <row r="21" spans="1:32" ht="14.5" customHeight="1">
      <c r="A21" s="93">
        <f>ROWS(A$5:A21)</f>
        <v>17</v>
      </c>
      <c r="B21" s="94" t="s">
        <v>120</v>
      </c>
      <c r="C21" s="13"/>
      <c r="D21" s="473"/>
      <c r="E21" s="473"/>
      <c r="F21" s="474"/>
      <c r="G21" s="433"/>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row>
    <row r="22" spans="1:32" ht="14.5" customHeight="1">
      <c r="A22" s="93">
        <f>ROWS(A$5:A22)</f>
        <v>18</v>
      </c>
      <c r="B22" s="94" t="s">
        <v>121</v>
      </c>
      <c r="C22" s="13"/>
      <c r="D22" s="473"/>
      <c r="E22" s="473"/>
      <c r="F22" s="474"/>
      <c r="G22" s="433"/>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row>
    <row r="23" spans="1:32" ht="14.5" customHeight="1">
      <c r="A23" s="93">
        <f>ROWS(A$5:A23)</f>
        <v>19</v>
      </c>
      <c r="B23" s="94" t="s">
        <v>123</v>
      </c>
      <c r="C23" s="13"/>
      <c r="D23" s="475">
        <f>ROUND(SUM(D21:D22),2)</f>
        <v>0</v>
      </c>
      <c r="E23" s="475">
        <f>IF(SUM(E21:E22)&lt;&gt;D39,"Must = Col 1 Line 35",ROUND(SUM(E21:E22),2))</f>
        <v>0</v>
      </c>
      <c r="F23" s="476">
        <f>IF(SUM(F21:F22)&lt;&gt;E39,"Must = Col 2 Line 35",ROUND(SUM(F21:F22),2))</f>
        <v>0</v>
      </c>
      <c r="G23" s="433"/>
      <c r="H23" s="433"/>
      <c r="I23" s="433"/>
      <c r="J23" s="433"/>
      <c r="K23" s="433"/>
      <c r="L23" s="433"/>
      <c r="M23" s="433"/>
      <c r="N23" s="433"/>
      <c r="O23" s="433"/>
      <c r="P23" s="433"/>
      <c r="Q23" s="433"/>
      <c r="R23" s="433"/>
      <c r="S23" s="433"/>
      <c r="T23" s="433"/>
      <c r="U23" s="433"/>
      <c r="V23" s="433"/>
      <c r="W23" s="433"/>
      <c r="X23" s="433"/>
      <c r="Y23" s="433"/>
      <c r="Z23" s="433"/>
      <c r="AA23" s="433"/>
      <c r="AB23" s="433"/>
      <c r="AC23" s="433"/>
      <c r="AD23" s="433"/>
      <c r="AE23" s="433"/>
      <c r="AF23" s="433"/>
    </row>
    <row r="24" spans="1:32" ht="14.5" customHeight="1">
      <c r="A24" s="93">
        <f>ROWS(A$5:A24)</f>
        <v>20</v>
      </c>
      <c r="B24" s="95" t="s">
        <v>124</v>
      </c>
      <c r="C24" s="88"/>
      <c r="D24" s="505"/>
      <c r="E24" s="505"/>
      <c r="F24" s="504"/>
      <c r="G24" s="433"/>
      <c r="H24" s="433"/>
      <c r="I24" s="433"/>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row>
    <row r="25" spans="1:32" ht="14.5" customHeight="1">
      <c r="A25" s="93">
        <f>ROWS(A$5:A25)</f>
        <v>21</v>
      </c>
      <c r="B25" s="94" t="s">
        <v>138</v>
      </c>
      <c r="C25" s="95">
        <v>1410</v>
      </c>
      <c r="D25" s="473"/>
      <c r="E25" s="473"/>
      <c r="F25" s="474"/>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row>
    <row r="26" spans="1:32" ht="14.5" customHeight="1">
      <c r="A26" s="93">
        <f>ROWS(A$5:A26)</f>
        <v>22</v>
      </c>
      <c r="B26" s="94" t="s">
        <v>212</v>
      </c>
      <c r="C26" s="95">
        <v>1720</v>
      </c>
      <c r="D26" s="473"/>
      <c r="E26" s="473"/>
      <c r="F26" s="474"/>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row>
    <row r="27" spans="1:32" ht="14.5" customHeight="1">
      <c r="A27" s="93">
        <f>ROWS(A$5:A27)</f>
        <v>23</v>
      </c>
      <c r="B27" s="14"/>
      <c r="C27" s="13"/>
      <c r="D27" s="501"/>
      <c r="E27" s="501"/>
      <c r="F27" s="502"/>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row>
    <row r="28" spans="1:32" ht="14.5" customHeight="1">
      <c r="A28" s="93">
        <f>ROWS(A$5:A28)</f>
        <v>24</v>
      </c>
      <c r="B28" s="95" t="s">
        <v>148</v>
      </c>
      <c r="C28" s="88"/>
      <c r="D28" s="505"/>
      <c r="E28" s="505"/>
      <c r="F28" s="504"/>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row>
    <row r="29" spans="1:32" ht="14.5" customHeight="1">
      <c r="A29" s="93">
        <f>ROWS(A$5:A29)</f>
        <v>25</v>
      </c>
      <c r="B29" s="94" t="s">
        <v>213</v>
      </c>
      <c r="C29" s="95">
        <v>3150</v>
      </c>
      <c r="D29" s="473"/>
      <c r="E29" s="473"/>
      <c r="F29" s="474"/>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row>
    <row r="30" spans="1:32" ht="14.5" customHeight="1">
      <c r="A30" s="93">
        <f>ROWS(A$5:A30)</f>
        <v>26</v>
      </c>
      <c r="B30" s="14"/>
      <c r="C30" s="13"/>
      <c r="D30" s="501"/>
      <c r="E30" s="501"/>
      <c r="F30" s="502"/>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row>
    <row r="31" spans="1:32" ht="14.5" customHeight="1">
      <c r="A31" s="93">
        <f>ROWS(A$5:A31)</f>
        <v>27</v>
      </c>
      <c r="B31" s="95" t="s">
        <v>161</v>
      </c>
      <c r="C31" s="88"/>
      <c r="D31" s="505"/>
      <c r="E31" s="505"/>
      <c r="F31" s="504"/>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row>
    <row r="32" spans="1:32" ht="14.5" customHeight="1">
      <c r="A32" s="93">
        <f>ROWS(A$5:A32)</f>
        <v>28</v>
      </c>
      <c r="B32" s="94" t="s">
        <v>214</v>
      </c>
      <c r="C32" s="95">
        <v>4800</v>
      </c>
      <c r="D32" s="473"/>
      <c r="E32" s="473"/>
      <c r="F32" s="474"/>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row>
    <row r="33" spans="1:32" ht="14.5" customHeight="1">
      <c r="A33" s="93">
        <f>ROWS(A$5:A33)</f>
        <v>29</v>
      </c>
      <c r="B33" s="94" t="s">
        <v>426</v>
      </c>
      <c r="C33" s="95">
        <v>4840</v>
      </c>
      <c r="D33" s="473"/>
      <c r="E33" s="473"/>
      <c r="F33" s="474"/>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row>
    <row r="34" spans="1:32" ht="14.5" customHeight="1">
      <c r="A34" s="93">
        <f>ROWS(A$5:A34)</f>
        <v>30</v>
      </c>
      <c r="B34" s="95" t="s">
        <v>169</v>
      </c>
      <c r="C34" s="96"/>
      <c r="D34" s="477"/>
      <c r="E34" s="477"/>
      <c r="F34" s="478"/>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row>
    <row r="35" spans="1:32" ht="14.5" customHeight="1">
      <c r="A35" s="93">
        <f>ROWS(A$5:A35)</f>
        <v>31</v>
      </c>
      <c r="B35" s="94" t="s">
        <v>190</v>
      </c>
      <c r="C35" s="95">
        <v>5500</v>
      </c>
      <c r="D35" s="473"/>
      <c r="E35" s="473"/>
      <c r="F35" s="474"/>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row>
    <row r="36" spans="1:32" ht="14.5" customHeight="1">
      <c r="A36" s="93">
        <f>ROWS(A$5:A36)</f>
        <v>32</v>
      </c>
      <c r="B36" s="14"/>
      <c r="C36" s="13"/>
      <c r="D36" s="473"/>
      <c r="E36" s="473"/>
      <c r="F36" s="474"/>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row>
    <row r="37" spans="1:32" ht="14.5" customHeight="1">
      <c r="A37" s="93">
        <f>ROWS(A$5:A37)</f>
        <v>33</v>
      </c>
      <c r="B37" s="94" t="s">
        <v>180</v>
      </c>
      <c r="C37" s="13"/>
      <c r="D37" s="475">
        <f>ROUND(SUM(D23:D36),2)</f>
        <v>0</v>
      </c>
      <c r="E37" s="475">
        <f>ROUND(SUM(E23:E36),2)</f>
        <v>0</v>
      </c>
      <c r="F37" s="476">
        <f>ROUND(SUM(F23:F36),2)</f>
        <v>0</v>
      </c>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row>
    <row r="38" spans="1:32" ht="14.5" customHeight="1">
      <c r="A38" s="93">
        <f>ROWS(A$5:A38)</f>
        <v>34</v>
      </c>
      <c r="B38" s="94" t="s">
        <v>191</v>
      </c>
      <c r="C38" s="13"/>
      <c r="D38" s="475">
        <f>D16</f>
        <v>0</v>
      </c>
      <c r="E38" s="475">
        <f>E16</f>
        <v>0</v>
      </c>
      <c r="F38" s="478"/>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row>
    <row r="39" spans="1:32" ht="14.5" customHeight="1" thickBot="1">
      <c r="A39" s="97">
        <f>ROWS(A$5:A39)</f>
        <v>35</v>
      </c>
      <c r="B39" s="98" t="s">
        <v>182</v>
      </c>
      <c r="C39" s="15"/>
      <c r="D39" s="513">
        <f>ROUND(D37-D38,2)</f>
        <v>0</v>
      </c>
      <c r="E39" s="513">
        <f>ROUND(E37-E38,2)</f>
        <v>0</v>
      </c>
      <c r="F39" s="514"/>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row>
    <row r="40" spans="1:32" ht="6" customHeight="1">
      <c r="A40" s="109"/>
      <c r="B40" s="110"/>
      <c r="C40" s="110"/>
      <c r="D40" s="291"/>
      <c r="E40" s="291"/>
      <c r="F40" s="29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row>
    <row r="41" spans="1:32" ht="10">
      <c r="A41" s="99" t="s">
        <v>215</v>
      </c>
      <c r="B41" s="99"/>
      <c r="C41" s="99"/>
      <c r="D41" s="286"/>
      <c r="E41" s="286"/>
      <c r="F41" s="285"/>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row>
    <row r="42" spans="1:32" ht="3" hidden="1" customHeight="1">
      <c r="D42" s="285"/>
      <c r="E42" s="285"/>
      <c r="F42" s="285"/>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row>
    <row r="43" spans="1:32" ht="10" hidden="1">
      <c r="A43" s="80" t="s">
        <v>193</v>
      </c>
      <c r="D43" s="285"/>
      <c r="E43" s="285"/>
      <c r="F43" s="287" t="s">
        <v>216</v>
      </c>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row>
    <row r="44" spans="1:32" ht="14.5" customHeight="1">
      <c r="A44" s="76"/>
      <c r="B44" s="76"/>
      <c r="C44" s="76"/>
      <c r="D44" s="288"/>
      <c r="E44" s="288"/>
      <c r="F44" s="288"/>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row>
    <row r="45" spans="1:32" ht="6" customHeight="1">
      <c r="A45" s="76"/>
      <c r="B45" s="76"/>
      <c r="C45" s="76"/>
      <c r="D45" s="288"/>
      <c r="E45" s="288"/>
      <c r="F45" s="288"/>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row>
    <row r="46" spans="1:32" ht="14.5" customHeight="1">
      <c r="A46" s="76"/>
      <c r="B46" s="76"/>
      <c r="C46" s="76"/>
      <c r="D46" s="288"/>
      <c r="E46" s="288"/>
      <c r="F46" s="288"/>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row>
    <row r="47" spans="1:32" ht="14.5" customHeight="1">
      <c r="A47" s="76"/>
      <c r="B47" s="76"/>
      <c r="C47" s="76"/>
      <c r="D47" s="288"/>
      <c r="E47" s="288"/>
      <c r="F47" s="288"/>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row>
    <row r="48" spans="1:32" ht="14.5" customHeight="1">
      <c r="A48" s="76"/>
      <c r="B48" s="76"/>
      <c r="C48" s="76"/>
      <c r="D48" s="288"/>
      <c r="E48" s="288"/>
      <c r="F48" s="288"/>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row>
    <row r="49" spans="1:32" ht="14.5" customHeight="1">
      <c r="A49" s="76"/>
      <c r="B49" s="76"/>
      <c r="C49" s="76"/>
      <c r="D49" s="288"/>
      <c r="E49" s="288"/>
      <c r="F49" s="288"/>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row>
    <row r="50" spans="1:32" ht="14.5" customHeight="1">
      <c r="A50" s="76"/>
      <c r="B50" s="76"/>
      <c r="C50" s="76"/>
      <c r="D50" s="288"/>
      <c r="E50" s="288"/>
      <c r="F50" s="288"/>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row>
    <row r="51" spans="1:32" ht="14.5" customHeight="1">
      <c r="A51" s="76"/>
      <c r="B51" s="76"/>
      <c r="C51" s="76"/>
      <c r="D51" s="288"/>
      <c r="E51" s="288"/>
      <c r="F51" s="288"/>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row>
    <row r="52" spans="1:32" ht="14.5" customHeight="1">
      <c r="A52" s="76"/>
      <c r="B52" s="76"/>
      <c r="C52" s="76"/>
      <c r="D52" s="288"/>
      <c r="E52" s="288"/>
      <c r="F52" s="288"/>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row>
    <row r="53" spans="1:32" ht="14.5" customHeight="1">
      <c r="A53" s="76"/>
      <c r="B53" s="76"/>
      <c r="C53" s="76"/>
      <c r="D53" s="288"/>
      <c r="E53" s="288"/>
      <c r="F53" s="288"/>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row>
    <row r="54" spans="1:32" ht="14.5" customHeight="1">
      <c r="A54" s="76"/>
      <c r="B54" s="76"/>
      <c r="C54" s="76"/>
      <c r="D54" s="288"/>
      <c r="E54" s="288"/>
      <c r="F54" s="288"/>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row>
    <row r="55" spans="1:32" ht="14.5" customHeight="1">
      <c r="A55" s="76"/>
      <c r="B55" s="76"/>
      <c r="C55" s="76"/>
      <c r="D55" s="288"/>
      <c r="E55" s="288"/>
      <c r="F55" s="288"/>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row>
    <row r="56" spans="1:32" ht="14.5" customHeight="1">
      <c r="A56" s="76"/>
      <c r="B56" s="76"/>
      <c r="C56" s="76"/>
      <c r="D56" s="288"/>
      <c r="E56" s="288"/>
      <c r="F56" s="288"/>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row>
    <row r="57" spans="1:32" ht="14.5" customHeight="1">
      <c r="A57" s="76"/>
      <c r="B57" s="76"/>
      <c r="C57" s="76"/>
      <c r="D57" s="288"/>
      <c r="E57" s="288"/>
      <c r="F57" s="288"/>
      <c r="G57" s="433"/>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row>
    <row r="58" spans="1:32" ht="14.5" customHeight="1">
      <c r="A58" s="76"/>
      <c r="B58" s="76"/>
      <c r="C58" s="76"/>
      <c r="D58" s="288"/>
      <c r="E58" s="288"/>
      <c r="F58" s="288"/>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row>
    <row r="59" spans="1:32" ht="14.5" customHeight="1">
      <c r="A59" s="76"/>
      <c r="B59" s="76"/>
      <c r="C59" s="76"/>
      <c r="D59" s="288"/>
      <c r="E59" s="288"/>
      <c r="F59" s="288"/>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row>
    <row r="60" spans="1:32" ht="14.5" customHeight="1">
      <c r="A60" s="76"/>
      <c r="B60" s="76"/>
      <c r="C60" s="76"/>
      <c r="D60" s="288"/>
      <c r="E60" s="288"/>
      <c r="F60" s="288"/>
      <c r="G60" s="433"/>
      <c r="H60" s="433"/>
      <c r="I60" s="433"/>
      <c r="J60" s="433"/>
      <c r="K60" s="433"/>
      <c r="L60" s="433"/>
      <c r="M60" s="433"/>
      <c r="N60" s="433"/>
      <c r="O60" s="433"/>
      <c r="P60" s="433"/>
      <c r="Q60" s="433"/>
      <c r="R60" s="433"/>
      <c r="S60" s="433"/>
      <c r="T60" s="433"/>
      <c r="U60" s="433"/>
      <c r="V60" s="433"/>
      <c r="W60" s="433"/>
      <c r="X60" s="433"/>
      <c r="Y60" s="433"/>
      <c r="Z60" s="433"/>
      <c r="AA60" s="433"/>
      <c r="AB60" s="433"/>
      <c r="AC60" s="433"/>
      <c r="AD60" s="433"/>
      <c r="AE60" s="433"/>
      <c r="AF60" s="433"/>
    </row>
    <row r="61" spans="1:32" ht="14.5" customHeight="1">
      <c r="A61" s="76"/>
      <c r="B61" s="76"/>
      <c r="C61" s="76"/>
      <c r="D61" s="288"/>
      <c r="E61" s="288"/>
      <c r="F61" s="288"/>
      <c r="G61" s="433"/>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row>
    <row r="62" spans="1:32" ht="14.5" customHeight="1">
      <c r="A62" s="76"/>
      <c r="B62" s="76"/>
      <c r="C62" s="76"/>
      <c r="D62" s="288"/>
      <c r="E62" s="288"/>
      <c r="F62" s="288"/>
    </row>
    <row r="63" spans="1:32" ht="14.5" customHeight="1">
      <c r="A63" s="76"/>
      <c r="B63" s="76"/>
      <c r="C63" s="76"/>
      <c r="D63" s="288"/>
      <c r="E63" s="288"/>
      <c r="F63" s="288"/>
    </row>
    <row r="64" spans="1:32" ht="14.5" customHeight="1">
      <c r="A64" s="76"/>
      <c r="B64" s="76"/>
      <c r="C64" s="76"/>
      <c r="D64" s="288"/>
      <c r="E64" s="288"/>
      <c r="F64" s="288"/>
    </row>
    <row r="65" spans="1:6" ht="14.5" customHeight="1">
      <c r="A65" s="76"/>
      <c r="B65" s="76"/>
      <c r="C65" s="76"/>
      <c r="D65" s="288"/>
      <c r="E65" s="288"/>
      <c r="F65" s="288"/>
    </row>
    <row r="66" spans="1:6" ht="14.5" customHeight="1">
      <c r="A66" s="76"/>
      <c r="B66" s="76"/>
      <c r="C66" s="76"/>
      <c r="D66" s="288"/>
      <c r="E66" s="288"/>
      <c r="F66" s="288"/>
    </row>
    <row r="67" spans="1:6" ht="14.5" customHeight="1">
      <c r="A67" s="76"/>
      <c r="B67" s="76"/>
      <c r="C67" s="76"/>
      <c r="D67" s="288"/>
      <c r="E67" s="288"/>
      <c r="F67" s="288"/>
    </row>
    <row r="68" spans="1:6" ht="14.5" customHeight="1">
      <c r="A68" s="76"/>
      <c r="B68" s="76"/>
      <c r="C68" s="76"/>
      <c r="D68" s="288"/>
      <c r="E68" s="288"/>
      <c r="F68" s="288"/>
    </row>
    <row r="69" spans="1:6" ht="14.5" customHeight="1">
      <c r="A69" s="76"/>
      <c r="B69" s="76"/>
      <c r="C69" s="76"/>
      <c r="D69" s="288"/>
      <c r="E69" s="288"/>
      <c r="F69" s="288"/>
    </row>
    <row r="70" spans="1:6" ht="14.5" customHeight="1">
      <c r="A70" s="76"/>
      <c r="B70" s="76"/>
      <c r="C70" s="76"/>
      <c r="D70" s="288"/>
      <c r="E70" s="288"/>
      <c r="F70" s="288"/>
    </row>
    <row r="71" spans="1:6" ht="14.5" customHeight="1">
      <c r="A71" s="76"/>
      <c r="B71" s="76"/>
      <c r="C71" s="76"/>
      <c r="D71" s="288"/>
      <c r="E71" s="288"/>
      <c r="F71" s="288"/>
    </row>
    <row r="72" spans="1:6" ht="14.5" customHeight="1">
      <c r="A72" s="76"/>
      <c r="B72" s="76"/>
      <c r="C72" s="76"/>
      <c r="D72" s="288"/>
      <c r="E72" s="288"/>
      <c r="F72" s="288"/>
    </row>
    <row r="73" spans="1:6" ht="14.5" customHeight="1">
      <c r="A73" s="76"/>
      <c r="B73" s="76"/>
      <c r="C73" s="76"/>
      <c r="D73" s="288"/>
      <c r="E73" s="288"/>
      <c r="F73" s="288"/>
    </row>
    <row r="74" spans="1:6" ht="14.5" customHeight="1">
      <c r="A74" s="76"/>
      <c r="B74" s="76"/>
      <c r="C74" s="76"/>
      <c r="D74" s="288"/>
      <c r="E74" s="288"/>
      <c r="F74" s="288"/>
    </row>
    <row r="75" spans="1:6" ht="14.5" customHeight="1">
      <c r="A75" s="76"/>
      <c r="B75" s="76"/>
      <c r="C75" s="76"/>
      <c r="D75" s="288"/>
      <c r="E75" s="288"/>
      <c r="F75" s="288"/>
    </row>
    <row r="76" spans="1:6" ht="14.5" customHeight="1">
      <c r="A76" s="76"/>
      <c r="B76" s="76"/>
      <c r="C76" s="76"/>
      <c r="D76" s="288"/>
      <c r="E76" s="288"/>
      <c r="F76" s="288"/>
    </row>
    <row r="77" spans="1:6" ht="14.5" customHeight="1">
      <c r="A77" s="76"/>
      <c r="B77" s="76"/>
      <c r="C77" s="76"/>
      <c r="D77" s="288"/>
      <c r="E77" s="288"/>
      <c r="F77" s="288"/>
    </row>
    <row r="78" spans="1:6" ht="14.5" customHeight="1">
      <c r="A78" s="76"/>
      <c r="B78" s="76"/>
      <c r="C78" s="76"/>
      <c r="D78" s="288"/>
      <c r="E78" s="288"/>
      <c r="F78" s="288"/>
    </row>
    <row r="79" spans="1:6" ht="14.5" customHeight="1">
      <c r="A79" s="76"/>
      <c r="B79" s="76"/>
      <c r="C79" s="76"/>
      <c r="D79" s="288"/>
      <c r="E79" s="288"/>
      <c r="F79" s="288"/>
    </row>
    <row r="80" spans="1:6" ht="14.5" customHeight="1">
      <c r="A80" s="76"/>
      <c r="B80" s="76"/>
      <c r="C80" s="76"/>
      <c r="D80" s="288"/>
      <c r="E80" s="288"/>
      <c r="F80" s="288"/>
    </row>
    <row r="81" spans="1:6" ht="6" customHeight="1">
      <c r="A81" s="76"/>
      <c r="B81" s="76"/>
      <c r="C81" s="76"/>
      <c r="D81" s="288"/>
      <c r="E81" s="288"/>
      <c r="F81" s="288"/>
    </row>
    <row r="82" spans="1:6" ht="14.5" customHeight="1">
      <c r="A82" s="76"/>
      <c r="B82" s="76"/>
      <c r="C82" s="76"/>
      <c r="D82" s="288"/>
      <c r="E82" s="288"/>
      <c r="F82" s="288"/>
    </row>
    <row r="83" spans="1:6" ht="6" customHeight="1">
      <c r="A83" s="76"/>
      <c r="B83" s="76"/>
      <c r="C83" s="76"/>
      <c r="D83" s="288"/>
      <c r="E83" s="288"/>
      <c r="F83" s="288"/>
    </row>
    <row r="84" spans="1:6" ht="14.5" customHeight="1">
      <c r="A84" s="76"/>
      <c r="B84" s="76"/>
      <c r="C84" s="76"/>
      <c r="D84" s="288"/>
      <c r="E84" s="288"/>
      <c r="F84" s="288"/>
    </row>
    <row r="85" spans="1:6" ht="3" customHeight="1">
      <c r="A85" s="76"/>
      <c r="B85" s="76"/>
      <c r="C85" s="76"/>
      <c r="D85" s="288"/>
      <c r="E85" s="288"/>
      <c r="F85" s="288"/>
    </row>
    <row r="86" spans="1:6" ht="3" customHeight="1">
      <c r="A86" s="76"/>
      <c r="B86" s="76"/>
      <c r="C86" s="76"/>
      <c r="D86" s="288"/>
      <c r="E86" s="288"/>
      <c r="F86" s="288"/>
    </row>
    <row r="87" spans="1:6" ht="14.5" customHeight="1">
      <c r="A87" s="76"/>
      <c r="B87" s="76"/>
      <c r="C87" s="76"/>
      <c r="D87" s="288"/>
      <c r="E87" s="288"/>
      <c r="F87" s="288"/>
    </row>
    <row r="88" spans="1:6" ht="14.5" customHeight="1">
      <c r="D88" s="285"/>
      <c r="E88" s="285"/>
      <c r="F88" s="285"/>
    </row>
    <row r="89" spans="1:6" ht="14.5" customHeight="1">
      <c r="D89" s="285"/>
      <c r="E89" s="285"/>
      <c r="F89" s="285"/>
    </row>
    <row r="90" spans="1:6" ht="14.5" customHeight="1">
      <c r="D90" s="285"/>
      <c r="E90" s="285"/>
      <c r="F90" s="285"/>
    </row>
    <row r="91" spans="1:6" ht="14.5" customHeight="1">
      <c r="D91" s="285"/>
      <c r="E91" s="285"/>
      <c r="F91" s="285"/>
    </row>
    <row r="92" spans="1:6" ht="14.5" customHeight="1">
      <c r="D92" s="285"/>
      <c r="E92" s="285"/>
      <c r="F92" s="285"/>
    </row>
    <row r="93" spans="1:6" ht="14.5" customHeight="1">
      <c r="D93" s="285"/>
      <c r="E93" s="285"/>
      <c r="F93" s="285"/>
    </row>
    <row r="94" spans="1:6" ht="14.5" customHeight="1">
      <c r="D94" s="285"/>
      <c r="E94" s="285"/>
      <c r="F94" s="285"/>
    </row>
    <row r="95" spans="1:6" ht="14.5" customHeight="1">
      <c r="D95" s="285"/>
      <c r="E95" s="285"/>
      <c r="F95" s="285"/>
    </row>
    <row r="96" spans="1:6" ht="14.5" customHeight="1">
      <c r="D96" s="285"/>
      <c r="E96" s="285"/>
      <c r="F96" s="285"/>
    </row>
    <row r="97" spans="4:6" ht="14.5" customHeight="1">
      <c r="D97" s="285"/>
      <c r="E97" s="285"/>
      <c r="F97" s="285"/>
    </row>
    <row r="98" spans="4:6" ht="14.5" customHeight="1">
      <c r="D98" s="285"/>
      <c r="E98" s="285"/>
      <c r="F98" s="285"/>
    </row>
    <row r="99" spans="4:6" ht="14.5" customHeight="1">
      <c r="D99" s="285"/>
      <c r="E99" s="285"/>
      <c r="F99" s="285"/>
    </row>
    <row r="100" spans="4:6" ht="14.5" customHeight="1">
      <c r="D100" s="285"/>
      <c r="E100" s="285"/>
      <c r="F100" s="285"/>
    </row>
    <row r="101" spans="4:6" ht="14.5" customHeight="1">
      <c r="D101" s="285"/>
      <c r="E101" s="285"/>
      <c r="F101" s="285"/>
    </row>
    <row r="102" spans="4:6" ht="14.5" customHeight="1">
      <c r="D102" s="285"/>
      <c r="E102" s="285"/>
      <c r="F102" s="285"/>
    </row>
    <row r="103" spans="4:6" ht="14.5" customHeight="1">
      <c r="D103" s="285"/>
      <c r="E103" s="285"/>
      <c r="F103" s="285"/>
    </row>
    <row r="104" spans="4:6" ht="14.5" customHeight="1">
      <c r="D104" s="285"/>
      <c r="E104" s="285"/>
      <c r="F104" s="285"/>
    </row>
    <row r="105" spans="4:6" ht="14.5" customHeight="1">
      <c r="D105" s="285"/>
      <c r="E105" s="285"/>
      <c r="F105" s="285"/>
    </row>
    <row r="106" spans="4:6" ht="14.5" customHeight="1">
      <c r="D106" s="285"/>
      <c r="E106" s="285"/>
      <c r="F106" s="285"/>
    </row>
    <row r="107" spans="4:6" ht="14.5" customHeight="1">
      <c r="D107" s="285"/>
      <c r="E107" s="285"/>
      <c r="F107" s="285"/>
    </row>
    <row r="108" spans="4:6" ht="14.5" customHeight="1">
      <c r="D108" s="285"/>
      <c r="E108" s="285"/>
      <c r="F108" s="285"/>
    </row>
    <row r="109" spans="4:6" ht="14.5" customHeight="1">
      <c r="D109" s="285"/>
      <c r="E109" s="285"/>
      <c r="F109" s="285"/>
    </row>
    <row r="110" spans="4:6" ht="14.5" customHeight="1">
      <c r="D110" s="285"/>
      <c r="E110" s="285"/>
      <c r="F110" s="285"/>
    </row>
    <row r="111" spans="4:6" ht="14.5" customHeight="1">
      <c r="D111" s="285"/>
      <c r="E111" s="285"/>
      <c r="F111" s="285"/>
    </row>
    <row r="112" spans="4:6" ht="14.5" customHeight="1">
      <c r="D112" s="285"/>
      <c r="E112" s="285"/>
      <c r="F112" s="285"/>
    </row>
    <row r="113" spans="4:6" ht="14.5" customHeight="1">
      <c r="D113" s="285"/>
      <c r="E113" s="285"/>
      <c r="F113" s="285"/>
    </row>
    <row r="114" spans="4:6" ht="14.5" customHeight="1">
      <c r="D114" s="285"/>
      <c r="E114" s="285"/>
      <c r="F114" s="285"/>
    </row>
    <row r="115" spans="4:6" ht="14.5" customHeight="1">
      <c r="D115" s="285"/>
      <c r="E115" s="285"/>
      <c r="F115" s="285"/>
    </row>
    <row r="116" spans="4:6" ht="14.5" customHeight="1">
      <c r="D116" s="285"/>
      <c r="E116" s="285"/>
      <c r="F116" s="285"/>
    </row>
    <row r="117" spans="4:6" ht="14.5" customHeight="1">
      <c r="D117" s="285"/>
      <c r="E117" s="285"/>
      <c r="F117" s="285"/>
    </row>
    <row r="118" spans="4:6" ht="14.5" customHeight="1">
      <c r="D118" s="285"/>
      <c r="E118" s="285"/>
      <c r="F118" s="285"/>
    </row>
    <row r="119" spans="4:6" ht="14.5" customHeight="1">
      <c r="D119" s="285"/>
      <c r="E119" s="285"/>
      <c r="F119" s="285"/>
    </row>
    <row r="120" spans="4:6" ht="14.5" customHeight="1">
      <c r="D120" s="285"/>
      <c r="E120" s="285"/>
      <c r="F120" s="285"/>
    </row>
    <row r="121" spans="4:6" ht="14.5" customHeight="1">
      <c r="D121" s="285"/>
      <c r="E121" s="285"/>
      <c r="F121" s="285"/>
    </row>
    <row r="122" spans="4:6" ht="14.5" customHeight="1">
      <c r="D122" s="285"/>
      <c r="E122" s="285"/>
      <c r="F122" s="285"/>
    </row>
    <row r="123" spans="4:6" ht="14.5" customHeight="1">
      <c r="D123" s="285"/>
      <c r="E123" s="285"/>
      <c r="F123" s="285"/>
    </row>
    <row r="124" spans="4:6" ht="14.5" customHeight="1">
      <c r="D124" s="285"/>
      <c r="E124" s="285"/>
      <c r="F124" s="285"/>
    </row>
    <row r="125" spans="4:6" ht="14.5" customHeight="1">
      <c r="D125" s="285"/>
      <c r="E125" s="285"/>
      <c r="F125" s="285"/>
    </row>
    <row r="126" spans="4:6" ht="14.5" customHeight="1">
      <c r="D126" s="285"/>
      <c r="E126" s="285"/>
      <c r="F126" s="285"/>
    </row>
    <row r="127" spans="4:6" ht="14.5" customHeight="1">
      <c r="D127" s="285"/>
      <c r="E127" s="285"/>
      <c r="F127" s="285"/>
    </row>
    <row r="128" spans="4:6" ht="14.5" customHeight="1">
      <c r="D128" s="285"/>
      <c r="E128" s="285"/>
      <c r="F128" s="285"/>
    </row>
    <row r="129" spans="4:6" ht="14.5" customHeight="1">
      <c r="D129" s="285"/>
      <c r="E129" s="285"/>
      <c r="F129" s="285"/>
    </row>
    <row r="130" spans="4:6" ht="14.5" customHeight="1">
      <c r="D130" s="285"/>
      <c r="E130" s="285"/>
      <c r="F130" s="285"/>
    </row>
    <row r="131" spans="4:6" ht="14.5" customHeight="1">
      <c r="D131" s="285"/>
      <c r="E131" s="285"/>
      <c r="F131" s="285"/>
    </row>
    <row r="132" spans="4:6" ht="14.5" customHeight="1">
      <c r="D132" s="285"/>
      <c r="E132" s="285"/>
      <c r="F132" s="285"/>
    </row>
    <row r="133" spans="4:6" ht="14.5" customHeight="1">
      <c r="D133" s="285"/>
      <c r="E133" s="285"/>
      <c r="F133" s="285"/>
    </row>
    <row r="134" spans="4:6" ht="14.5" customHeight="1">
      <c r="D134" s="285"/>
      <c r="E134" s="285"/>
      <c r="F134" s="285"/>
    </row>
    <row r="135" spans="4:6" ht="14.5" customHeight="1">
      <c r="D135" s="285"/>
      <c r="E135" s="285"/>
      <c r="F135" s="285"/>
    </row>
    <row r="136" spans="4:6" ht="14.5" customHeight="1">
      <c r="D136" s="285"/>
      <c r="E136" s="285"/>
      <c r="F136" s="285"/>
    </row>
    <row r="137" spans="4:6" ht="14.5" customHeight="1">
      <c r="D137" s="285"/>
      <c r="E137" s="285"/>
      <c r="F137" s="285"/>
    </row>
    <row r="138" spans="4:6" ht="14.5" customHeight="1">
      <c r="D138" s="285"/>
      <c r="E138" s="285"/>
      <c r="F138" s="285"/>
    </row>
    <row r="139" spans="4:6" ht="14.5" customHeight="1">
      <c r="D139" s="285"/>
      <c r="E139" s="285"/>
      <c r="F139" s="285"/>
    </row>
    <row r="140" spans="4:6" ht="14.5" customHeight="1">
      <c r="D140" s="285"/>
      <c r="E140" s="285"/>
      <c r="F140" s="285"/>
    </row>
    <row r="141" spans="4:6" ht="14.5" customHeight="1">
      <c r="D141" s="285"/>
      <c r="E141" s="285"/>
      <c r="F141" s="285"/>
    </row>
    <row r="142" spans="4:6" ht="14.5" customHeight="1">
      <c r="D142" s="285"/>
      <c r="E142" s="285"/>
      <c r="F142" s="285"/>
    </row>
  </sheetData>
  <mergeCells count="6">
    <mergeCell ref="F3:F4"/>
    <mergeCell ref="C3:C4"/>
    <mergeCell ref="A3:A4"/>
    <mergeCell ref="B3:B4"/>
    <mergeCell ref="D3:D4"/>
    <mergeCell ref="E3:E4"/>
  </mergeCells>
  <phoneticPr fontId="16" type="noConversion"/>
  <printOptions horizontalCentered="1"/>
  <pageMargins left="0.25" right="0.25" top="0.35" bottom="0.35" header="0.5" footer="0.25"/>
  <pageSetup orientation="landscape" horizontalDpi="300" verticalDpi="4294967292"/>
  <headerFooter alignWithMargins="0">
    <oddFooter>&amp;R&amp;"Arial,Bold"School Lunch Fund</oddFooter>
  </headerFooter>
  <rowBreaks count="1" manualBreakCount="1">
    <brk id="85" max="65535" man="1"/>
  </rowBreaks>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2"/>
  <sheetViews>
    <sheetView showZeros="0" topLeftCell="A27" workbookViewId="0">
      <selection activeCell="F31" sqref="F31"/>
    </sheetView>
  </sheetViews>
  <sheetFormatPr baseColWidth="10" defaultColWidth="9.1640625" defaultRowHeight="12" x14ac:dyDescent="0"/>
  <cols>
    <col min="1" max="1" width="4.6640625" style="76" customWidth="1"/>
    <col min="2" max="2" width="55.6640625" style="76" customWidth="1"/>
    <col min="3" max="3" width="8.6640625" style="76" customWidth="1"/>
    <col min="4" max="6" width="21.6640625" style="76" customWidth="1"/>
    <col min="7" max="16384" width="9.1640625" style="76"/>
  </cols>
  <sheetData>
    <row r="1" spans="1:32" ht="14.5" customHeight="1" thickBot="1">
      <c r="A1" s="79" t="s">
        <v>93</v>
      </c>
      <c r="B1" s="79"/>
      <c r="C1" s="79"/>
      <c r="D1" s="79"/>
      <c r="E1" s="22" t="s">
        <v>267</v>
      </c>
      <c r="F1" s="306" t="str">
        <f>'Basic Data Input'!B3</f>
        <v>__-____</v>
      </c>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row>
    <row r="2" spans="1:32" ht="3" customHeight="1" thickBot="1">
      <c r="A2" s="80"/>
      <c r="B2" s="80"/>
      <c r="C2" s="80"/>
      <c r="D2" s="80"/>
      <c r="E2" s="80"/>
      <c r="F2" s="80"/>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1:32" ht="18" customHeight="1">
      <c r="A3" s="925" t="s">
        <v>63</v>
      </c>
      <c r="B3" s="929" t="s">
        <v>217</v>
      </c>
      <c r="C3" s="927" t="s">
        <v>348</v>
      </c>
      <c r="D3" s="923" t="s">
        <v>522</v>
      </c>
      <c r="E3" s="923" t="s">
        <v>523</v>
      </c>
      <c r="F3" s="917" t="s">
        <v>524</v>
      </c>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18" customHeight="1" thickBot="1">
      <c r="A4" s="926"/>
      <c r="B4" s="930"/>
      <c r="C4" s="928"/>
      <c r="D4" s="924"/>
      <c r="E4" s="924"/>
      <c r="F4" s="918"/>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c r="A5" s="82">
        <f>ROWS(A$5:A5)</f>
        <v>1</v>
      </c>
      <c r="B5" s="83" t="s">
        <v>95</v>
      </c>
      <c r="C5" s="111"/>
      <c r="D5" s="515"/>
      <c r="E5" s="515"/>
      <c r="F5" s="5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c r="A6" s="82">
        <f>ROWS(A$5:A6)</f>
        <v>2</v>
      </c>
      <c r="B6" s="101" t="s">
        <v>218</v>
      </c>
      <c r="C6" s="86">
        <v>610</v>
      </c>
      <c r="D6" s="501"/>
      <c r="E6" s="501"/>
      <c r="F6" s="502"/>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c r="A7" s="82">
        <f>ROWS(A$5:A7)</f>
        <v>3</v>
      </c>
      <c r="B7" s="101" t="s">
        <v>326</v>
      </c>
      <c r="C7" s="86">
        <v>610</v>
      </c>
      <c r="D7" s="501"/>
      <c r="E7" s="501"/>
      <c r="F7" s="502"/>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c r="A8" s="82">
        <f>ROWS(A$5:A8)</f>
        <v>4</v>
      </c>
      <c r="B8" s="101" t="s">
        <v>219</v>
      </c>
      <c r="C8" s="86">
        <v>620</v>
      </c>
      <c r="D8" s="501"/>
      <c r="E8" s="501"/>
      <c r="F8" s="502"/>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c r="A9" s="82">
        <f>ROWS(A$5:A9)</f>
        <v>5</v>
      </c>
      <c r="B9" s="16"/>
      <c r="C9" s="11"/>
      <c r="D9" s="501"/>
      <c r="E9" s="501"/>
      <c r="F9" s="502"/>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c r="A10" s="82">
        <f>ROWS(A$5:A10)</f>
        <v>6</v>
      </c>
      <c r="B10" s="101" t="s">
        <v>187</v>
      </c>
      <c r="C10" s="86">
        <v>755</v>
      </c>
      <c r="D10" s="501"/>
      <c r="E10" s="501"/>
      <c r="F10" s="502"/>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c r="A11" s="82">
        <f>ROWS(A$5:A11)</f>
        <v>7</v>
      </c>
      <c r="B11" s="7" t="s">
        <v>220</v>
      </c>
      <c r="C11" s="11"/>
      <c r="D11" s="501"/>
      <c r="E11" s="501"/>
      <c r="F11" s="502"/>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c r="A12" s="82">
        <f>ROWS(A$5:A12)</f>
        <v>8</v>
      </c>
      <c r="B12" s="85" t="s">
        <v>188</v>
      </c>
      <c r="C12" s="11"/>
      <c r="D12" s="503">
        <f>ROUND(SUM(D6:D11),2)</f>
        <v>0</v>
      </c>
      <c r="E12" s="503">
        <f>ROUND(SUM(E6:E11),2)</f>
        <v>0</v>
      </c>
      <c r="F12" s="517"/>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c r="A13" s="82">
        <f>ROWS(A$5:A13)</f>
        <v>9</v>
      </c>
      <c r="B13" s="101" t="s">
        <v>189</v>
      </c>
      <c r="C13" s="11"/>
      <c r="D13" s="518"/>
      <c r="E13" s="518"/>
      <c r="F13" s="506">
        <f>ROUND(SUM(F6:F11),2)</f>
        <v>0</v>
      </c>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c r="A14" s="82">
        <f>ROWS(A$5:A14)</f>
        <v>10</v>
      </c>
      <c r="B14" s="101" t="s">
        <v>117</v>
      </c>
      <c r="C14" s="11"/>
      <c r="D14" s="518"/>
      <c r="E14" s="518"/>
      <c r="F14" s="502"/>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ht="13" thickBot="1">
      <c r="A15" s="82">
        <f>ROWS(A$5:A15)</f>
        <v>11</v>
      </c>
      <c r="B15" s="101" t="s">
        <v>118</v>
      </c>
      <c r="C15" s="11"/>
      <c r="D15" s="518"/>
      <c r="E15" s="518"/>
      <c r="F15" s="506">
        <f>IF(SUM(F13:F14)&lt;&gt;F38,"Budget Not Balanced",ROUND(SUM(F13:F14),2))</f>
        <v>0</v>
      </c>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c r="A16" s="90">
        <f>ROWS(A$5:A16)</f>
        <v>12</v>
      </c>
      <c r="B16" s="91" t="s">
        <v>337</v>
      </c>
      <c r="C16" s="113"/>
      <c r="D16" s="519"/>
      <c r="E16" s="519"/>
      <c r="F16" s="520"/>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c r="A17" s="93">
        <f>ROWS(A$5:A17)</f>
        <v>13</v>
      </c>
      <c r="B17" s="102" t="s">
        <v>120</v>
      </c>
      <c r="C17" s="13"/>
      <c r="D17" s="473"/>
      <c r="E17" s="473"/>
      <c r="F17" s="474"/>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c r="A18" s="93">
        <f>ROWS(A$5:A18)</f>
        <v>14</v>
      </c>
      <c r="B18" s="102" t="s">
        <v>121</v>
      </c>
      <c r="C18" s="13"/>
      <c r="D18" s="473"/>
      <c r="E18" s="473"/>
      <c r="F18" s="474"/>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c r="A19" s="93">
        <f>ROWS(A$5:A19)</f>
        <v>15</v>
      </c>
      <c r="B19" s="102" t="s">
        <v>221</v>
      </c>
      <c r="C19" s="13"/>
      <c r="D19" s="473"/>
      <c r="E19" s="473"/>
      <c r="F19" s="474"/>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c r="A20" s="93">
        <f>ROWS(A$5:A20)</f>
        <v>16</v>
      </c>
      <c r="B20" s="102" t="s">
        <v>123</v>
      </c>
      <c r="C20" s="13"/>
      <c r="D20" s="509">
        <f>ROUND(SUM(D17:D19),2)</f>
        <v>0</v>
      </c>
      <c r="E20" s="509">
        <f>IF(SUM(E17:E19)&lt;&gt;D40,"Must = Col 1 Line 36",ROUND(SUM(E17:E19),2))</f>
        <v>0</v>
      </c>
      <c r="F20" s="510">
        <f>IF(SUM(F17:F19)&lt;&gt;E40,"Must = Col 2 Line 36",ROUND(SUM(F17:F19),2))</f>
        <v>0</v>
      </c>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c r="A21" s="93">
        <f>ROWS(A$5:A21)</f>
        <v>17</v>
      </c>
      <c r="B21" s="95" t="s">
        <v>124</v>
      </c>
      <c r="C21" s="112"/>
      <c r="D21" s="518"/>
      <c r="E21" s="518"/>
      <c r="F21" s="517"/>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c r="A22" s="93">
        <f>ROWS(A$5:A22)</f>
        <v>18</v>
      </c>
      <c r="B22" s="102" t="s">
        <v>125</v>
      </c>
      <c r="C22" s="95">
        <v>1115</v>
      </c>
      <c r="D22" s="473"/>
      <c r="E22" s="473"/>
      <c r="F22" s="474"/>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c r="A23" s="93">
        <f>ROWS(A$5:A23)</f>
        <v>19</v>
      </c>
      <c r="B23" s="102" t="s">
        <v>138</v>
      </c>
      <c r="C23" s="95">
        <v>1410</v>
      </c>
      <c r="D23" s="501"/>
      <c r="E23" s="501"/>
      <c r="F23" s="502"/>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c r="A24" s="93">
        <f>ROWS(A$5:A24)</f>
        <v>20</v>
      </c>
      <c r="B24" s="17"/>
      <c r="C24" s="13"/>
      <c r="D24" s="501"/>
      <c r="E24" s="501"/>
      <c r="F24" s="502"/>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c r="A25" s="93">
        <f>ROWS(A$5:A25)</f>
        <v>21</v>
      </c>
      <c r="B25" s="17"/>
      <c r="C25" s="13"/>
      <c r="D25" s="501"/>
      <c r="E25" s="501"/>
      <c r="F25" s="502"/>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c r="A26" s="93">
        <f>ROWS(A$5:A26)</f>
        <v>22</v>
      </c>
      <c r="B26" s="95" t="s">
        <v>148</v>
      </c>
      <c r="C26" s="112"/>
      <c r="D26" s="518"/>
      <c r="E26" s="518"/>
      <c r="F26" s="517"/>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c r="A27" s="93">
        <f>ROWS(A$5:A27)</f>
        <v>23</v>
      </c>
      <c r="B27" s="102" t="s">
        <v>151</v>
      </c>
      <c r="C27" s="95">
        <v>3130</v>
      </c>
      <c r="D27" s="473"/>
      <c r="E27" s="473"/>
      <c r="F27" s="521"/>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c r="A28" s="93">
        <f>ROWS(A$5:A28)</f>
        <v>24</v>
      </c>
      <c r="B28" s="102" t="s">
        <v>222</v>
      </c>
      <c r="C28" s="95">
        <v>3180</v>
      </c>
      <c r="D28" s="501"/>
      <c r="E28" s="501"/>
      <c r="F28" s="502"/>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c r="A29" s="93">
        <f>ROWS(A$5:A29)</f>
        <v>25</v>
      </c>
      <c r="B29" s="102" t="s">
        <v>223</v>
      </c>
      <c r="C29" s="95">
        <v>3300</v>
      </c>
      <c r="D29" s="622"/>
      <c r="E29" s="622"/>
      <c r="F29" s="624"/>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c r="A30" s="93">
        <f>ROWS(A$5:A30)</f>
        <v>26</v>
      </c>
      <c r="B30" s="7" t="s">
        <v>531</v>
      </c>
      <c r="C30" s="13"/>
      <c r="D30" s="473"/>
      <c r="E30" s="473"/>
      <c r="F30" s="634"/>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c r="A31" s="93">
        <f>ROWS(A$5:A31)</f>
        <v>27</v>
      </c>
      <c r="B31" s="95" t="s">
        <v>169</v>
      </c>
      <c r="C31" s="114"/>
      <c r="D31" s="522"/>
      <c r="E31" s="522"/>
      <c r="F31" s="521"/>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c r="A32" s="93">
        <f>ROWS(A$5:A32)</f>
        <v>28</v>
      </c>
      <c r="B32" s="102" t="s">
        <v>224</v>
      </c>
      <c r="C32" s="95">
        <v>5100</v>
      </c>
      <c r="D32" s="473"/>
      <c r="E32" s="473"/>
      <c r="F32" s="474"/>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c r="A33" s="93">
        <f>ROWS(A$5:A33)</f>
        <v>29</v>
      </c>
      <c r="B33" s="102" t="s">
        <v>190</v>
      </c>
      <c r="C33" s="95">
        <v>5500</v>
      </c>
      <c r="D33" s="473"/>
      <c r="E33" s="473"/>
      <c r="F33" s="474"/>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c r="A34" s="93">
        <f>ROWS(A$5:A34)</f>
        <v>30</v>
      </c>
      <c r="B34" s="17"/>
      <c r="C34" s="13"/>
      <c r="D34" s="473"/>
      <c r="E34" s="473"/>
      <c r="F34" s="474"/>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c r="A35" s="93">
        <f>ROWS(A$5:A35)</f>
        <v>31</v>
      </c>
      <c r="B35" s="7" t="s">
        <v>177</v>
      </c>
      <c r="C35" s="13"/>
      <c r="D35" s="473"/>
      <c r="E35" s="473"/>
      <c r="F35" s="474"/>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c r="A36" s="93">
        <f>ROWS(A$5:A36)</f>
        <v>32</v>
      </c>
      <c r="B36" s="102" t="s">
        <v>178</v>
      </c>
      <c r="C36" s="13"/>
      <c r="D36" s="475">
        <f>ROUND(SUM(D20:D35),2)</f>
        <v>0</v>
      </c>
      <c r="E36" s="475">
        <f>ROUND(SUM(E20:E35),2)</f>
        <v>0</v>
      </c>
      <c r="F36" s="476">
        <f>ROUND(SUM(F20:F35),2)</f>
        <v>0</v>
      </c>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c r="A37" s="93">
        <f>ROWS(A$5:A37)</f>
        <v>33</v>
      </c>
      <c r="B37" s="102" t="s">
        <v>179</v>
      </c>
      <c r="C37" s="95">
        <v>1110</v>
      </c>
      <c r="D37" s="473"/>
      <c r="E37" s="473"/>
      <c r="F37" s="474"/>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c r="A38" s="93">
        <f>ROWS(A$5:A38)</f>
        <v>34</v>
      </c>
      <c r="B38" s="102" t="s">
        <v>180</v>
      </c>
      <c r="C38" s="13"/>
      <c r="D38" s="475">
        <f>ROUND(SUM(D36:D37),2)</f>
        <v>0</v>
      </c>
      <c r="E38" s="475">
        <f>ROUND(SUM(E36:E37),2)</f>
        <v>0</v>
      </c>
      <c r="F38" s="476">
        <f>ROUND(SUM(F36:F37),2)</f>
        <v>0</v>
      </c>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c r="A39" s="93">
        <f>ROWS(A$5:A39)</f>
        <v>35</v>
      </c>
      <c r="B39" s="102" t="s">
        <v>191</v>
      </c>
      <c r="C39" s="13"/>
      <c r="D39" s="475">
        <f>D12</f>
        <v>0</v>
      </c>
      <c r="E39" s="475">
        <f>E12</f>
        <v>0</v>
      </c>
      <c r="F39" s="521"/>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ht="13" thickBot="1">
      <c r="A40" s="97">
        <f>ROWS(A$5:A40)</f>
        <v>36</v>
      </c>
      <c r="B40" s="103" t="s">
        <v>182</v>
      </c>
      <c r="C40" s="15"/>
      <c r="D40" s="513">
        <f>ROUND(D38-D39,2)</f>
        <v>0</v>
      </c>
      <c r="E40" s="513">
        <f>ROUND(E38-E39,2)</f>
        <v>0</v>
      </c>
      <c r="F40" s="523"/>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ht="6" customHeight="1">
      <c r="A41" s="106"/>
      <c r="B41" s="80"/>
      <c r="C41" s="106"/>
      <c r="D41" s="282"/>
      <c r="E41" s="282"/>
      <c r="F41" s="280"/>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ht="13" thickBot="1">
      <c r="A42" s="80"/>
      <c r="B42" s="80"/>
      <c r="C42" s="80"/>
      <c r="D42" s="285"/>
      <c r="E42" s="285"/>
      <c r="F42" s="292" t="s">
        <v>183</v>
      </c>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c r="B43" s="80"/>
      <c r="C43" s="80" t="s">
        <v>225</v>
      </c>
      <c r="D43" s="285"/>
      <c r="E43" s="285"/>
      <c r="F43" s="496">
        <f>F37</f>
        <v>0</v>
      </c>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c r="B44" s="80"/>
      <c r="C44" s="80" t="s">
        <v>461</v>
      </c>
      <c r="D44" s="285"/>
      <c r="E44" s="285"/>
      <c r="F44" s="497">
        <f>ROUND(((F43*0.01)*1.0101),2)</f>
        <v>0</v>
      </c>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row>
    <row r="45" spans="1:32">
      <c r="B45" s="80"/>
      <c r="C45" s="80" t="s">
        <v>226</v>
      </c>
      <c r="D45" s="285"/>
      <c r="E45" s="285"/>
      <c r="F45" s="497"/>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row>
    <row r="46" spans="1:32" ht="13" thickBot="1">
      <c r="B46" s="80"/>
      <c r="C46" s="80" t="s">
        <v>227</v>
      </c>
      <c r="D46" s="285"/>
      <c r="E46" s="285"/>
      <c r="F46" s="498">
        <f>ROUND(SUM(F43:F45),2)</f>
        <v>0</v>
      </c>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1:32" ht="6" customHeight="1">
      <c r="A47" s="80" t="s">
        <v>0</v>
      </c>
      <c r="B47" s="80"/>
      <c r="C47" s="80"/>
      <c r="D47" s="285"/>
      <c r="E47" s="285"/>
      <c r="F47" s="285"/>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1:32">
      <c r="A48" s="99" t="s">
        <v>228</v>
      </c>
      <c r="B48" s="80"/>
      <c r="C48" s="80"/>
      <c r="D48" s="285"/>
      <c r="E48" s="285"/>
      <c r="F48" s="285"/>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1:32" hidden="1">
      <c r="A49" s="99"/>
      <c r="B49" s="99"/>
      <c r="C49" s="80"/>
      <c r="D49" s="285"/>
      <c r="E49" s="285"/>
      <c r="F49" s="285"/>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1:32" hidden="1">
      <c r="A50" s="80"/>
      <c r="B50" s="80"/>
      <c r="C50" s="80"/>
      <c r="D50" s="285"/>
      <c r="E50" s="285"/>
      <c r="F50" s="287"/>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1:32">
      <c r="D51" s="288"/>
      <c r="E51" s="288"/>
      <c r="F51" s="288"/>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1:32">
      <c r="D52" s="288"/>
      <c r="E52" s="288"/>
      <c r="F52" s="288"/>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row>
    <row r="53" spans="1:32">
      <c r="D53" s="288"/>
      <c r="E53" s="288"/>
      <c r="F53" s="288"/>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row>
    <row r="54" spans="1:32">
      <c r="D54" s="288"/>
      <c r="E54" s="288"/>
      <c r="F54" s="288"/>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row>
    <row r="55" spans="1:32">
      <c r="D55" s="288"/>
      <c r="E55" s="288"/>
      <c r="F55" s="288"/>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row>
    <row r="56" spans="1:32">
      <c r="D56" s="288"/>
      <c r="E56" s="288"/>
      <c r="F56" s="288"/>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row>
    <row r="57" spans="1:32">
      <c r="D57" s="288"/>
      <c r="E57" s="288"/>
      <c r="F57" s="288"/>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row>
    <row r="58" spans="1:32">
      <c r="D58" s="288"/>
      <c r="E58" s="288"/>
      <c r="F58" s="288"/>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row>
    <row r="59" spans="1:32">
      <c r="D59" s="288"/>
      <c r="E59" s="288"/>
      <c r="F59" s="288"/>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row>
    <row r="60" spans="1:32">
      <c r="D60" s="288"/>
      <c r="E60" s="288"/>
      <c r="F60" s="288"/>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row>
    <row r="61" spans="1:32">
      <c r="D61" s="288"/>
      <c r="E61" s="288"/>
      <c r="F61" s="288"/>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row>
    <row r="62" spans="1:32">
      <c r="D62" s="288"/>
      <c r="E62" s="288"/>
      <c r="F62" s="288"/>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row>
    <row r="63" spans="1:32">
      <c r="D63" s="288"/>
      <c r="E63" s="288"/>
      <c r="F63" s="288"/>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row>
    <row r="64" spans="1:32">
      <c r="D64" s="288"/>
      <c r="E64" s="288"/>
      <c r="F64" s="288"/>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row>
    <row r="65" spans="4:32">
      <c r="D65" s="288"/>
      <c r="E65" s="288"/>
      <c r="F65" s="288"/>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row>
    <row r="66" spans="4:32">
      <c r="D66" s="288"/>
      <c r="E66" s="288"/>
      <c r="F66" s="288"/>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row>
    <row r="67" spans="4:32">
      <c r="D67" s="288"/>
      <c r="E67" s="288"/>
      <c r="F67" s="288"/>
    </row>
    <row r="68" spans="4:32">
      <c r="D68" s="288"/>
      <c r="E68" s="288"/>
      <c r="F68" s="288"/>
    </row>
    <row r="69" spans="4:32">
      <c r="D69" s="288"/>
      <c r="E69" s="288"/>
      <c r="F69" s="288"/>
    </row>
    <row r="70" spans="4:32">
      <c r="D70" s="288"/>
      <c r="E70" s="288"/>
      <c r="F70" s="288"/>
    </row>
    <row r="71" spans="4:32">
      <c r="D71" s="288"/>
      <c r="E71" s="288"/>
      <c r="F71" s="288"/>
    </row>
    <row r="72" spans="4:32">
      <c r="D72" s="288"/>
      <c r="E72" s="288"/>
      <c r="F72" s="288"/>
    </row>
    <row r="73" spans="4:32">
      <c r="D73" s="288"/>
      <c r="E73" s="288"/>
      <c r="F73" s="288"/>
    </row>
    <row r="74" spans="4:32">
      <c r="D74" s="288"/>
      <c r="E74" s="288"/>
      <c r="F74" s="288"/>
    </row>
    <row r="75" spans="4:32">
      <c r="D75" s="288"/>
      <c r="E75" s="288"/>
      <c r="F75" s="288"/>
    </row>
    <row r="76" spans="4:32">
      <c r="D76" s="288"/>
      <c r="E76" s="288"/>
      <c r="F76" s="288"/>
    </row>
    <row r="77" spans="4:32">
      <c r="D77" s="288"/>
      <c r="E77" s="288"/>
      <c r="F77" s="288"/>
    </row>
    <row r="78" spans="4:32">
      <c r="D78" s="288"/>
      <c r="E78" s="288"/>
      <c r="F78" s="288"/>
    </row>
    <row r="79" spans="4:32">
      <c r="D79" s="288"/>
      <c r="E79" s="288"/>
      <c r="F79" s="288"/>
    </row>
    <row r="80" spans="4:32">
      <c r="D80" s="288"/>
      <c r="E80" s="288"/>
      <c r="F80" s="288"/>
    </row>
    <row r="81" spans="4:6">
      <c r="D81" s="288"/>
      <c r="E81" s="288"/>
      <c r="F81" s="288"/>
    </row>
    <row r="82" spans="4:6">
      <c r="D82" s="288"/>
      <c r="E82" s="288"/>
      <c r="F82" s="288"/>
    </row>
    <row r="83" spans="4:6">
      <c r="D83" s="288"/>
      <c r="E83" s="288"/>
      <c r="F83" s="288"/>
    </row>
    <row r="84" spans="4:6">
      <c r="D84" s="288"/>
      <c r="E84" s="288"/>
      <c r="F84" s="288"/>
    </row>
    <row r="85" spans="4:6">
      <c r="D85" s="288"/>
      <c r="E85" s="288"/>
      <c r="F85" s="288"/>
    </row>
    <row r="86" spans="4:6">
      <c r="D86" s="288"/>
      <c r="E86" s="288"/>
      <c r="F86" s="288"/>
    </row>
    <row r="87" spans="4:6">
      <c r="D87" s="288"/>
      <c r="E87" s="288"/>
      <c r="F87" s="288"/>
    </row>
    <row r="88" spans="4:6">
      <c r="D88" s="288"/>
      <c r="E88" s="288"/>
      <c r="F88" s="288"/>
    </row>
    <row r="89" spans="4:6">
      <c r="D89" s="288"/>
      <c r="E89" s="288"/>
      <c r="F89" s="288"/>
    </row>
    <row r="90" spans="4:6">
      <c r="D90" s="288"/>
      <c r="E90" s="288"/>
      <c r="F90" s="288"/>
    </row>
    <row r="91" spans="4:6">
      <c r="D91" s="288"/>
      <c r="E91" s="288"/>
      <c r="F91" s="288"/>
    </row>
    <row r="92" spans="4:6">
      <c r="D92" s="288"/>
      <c r="E92" s="288"/>
      <c r="F92" s="288"/>
    </row>
    <row r="93" spans="4:6">
      <c r="D93" s="288"/>
      <c r="E93" s="288"/>
      <c r="F93" s="288"/>
    </row>
    <row r="94" spans="4:6">
      <c r="D94" s="288"/>
      <c r="E94" s="288"/>
      <c r="F94" s="288"/>
    </row>
    <row r="95" spans="4:6">
      <c r="D95" s="288"/>
      <c r="E95" s="288"/>
      <c r="F95" s="288"/>
    </row>
    <row r="96" spans="4:6">
      <c r="D96" s="288"/>
      <c r="E96" s="288"/>
      <c r="F96" s="288"/>
    </row>
    <row r="97" spans="4:6">
      <c r="D97" s="288"/>
      <c r="E97" s="288"/>
      <c r="F97" s="288"/>
    </row>
    <row r="98" spans="4:6">
      <c r="D98" s="288"/>
      <c r="E98" s="288"/>
      <c r="F98" s="288"/>
    </row>
    <row r="99" spans="4:6">
      <c r="D99" s="288"/>
      <c r="E99" s="288"/>
      <c r="F99" s="288"/>
    </row>
    <row r="100" spans="4:6">
      <c r="D100" s="288"/>
      <c r="E100" s="288"/>
      <c r="F100" s="288"/>
    </row>
    <row r="101" spans="4:6">
      <c r="D101" s="288"/>
      <c r="E101" s="288"/>
      <c r="F101" s="288"/>
    </row>
    <row r="102" spans="4:6">
      <c r="D102" s="288"/>
      <c r="E102" s="288"/>
      <c r="F102" s="288"/>
    </row>
    <row r="103" spans="4:6">
      <c r="D103" s="288"/>
      <c r="E103" s="288"/>
      <c r="F103" s="288"/>
    </row>
    <row r="104" spans="4:6">
      <c r="D104" s="288"/>
      <c r="E104" s="288"/>
      <c r="F104" s="288"/>
    </row>
    <row r="105" spans="4:6">
      <c r="D105" s="288"/>
      <c r="E105" s="288"/>
      <c r="F105" s="288"/>
    </row>
    <row r="106" spans="4:6">
      <c r="D106" s="288"/>
      <c r="E106" s="288"/>
      <c r="F106" s="288"/>
    </row>
    <row r="107" spans="4:6">
      <c r="D107" s="288"/>
      <c r="E107" s="288"/>
      <c r="F107" s="288"/>
    </row>
    <row r="108" spans="4:6">
      <c r="D108" s="288"/>
      <c r="E108" s="288"/>
      <c r="F108" s="288"/>
    </row>
    <row r="109" spans="4:6">
      <c r="D109" s="288"/>
      <c r="E109" s="288"/>
      <c r="F109" s="288"/>
    </row>
    <row r="110" spans="4:6">
      <c r="D110" s="288"/>
      <c r="E110" s="288"/>
      <c r="F110" s="288"/>
    </row>
    <row r="111" spans="4:6">
      <c r="D111" s="288"/>
      <c r="E111" s="288"/>
      <c r="F111" s="288"/>
    </row>
    <row r="112" spans="4:6">
      <c r="D112" s="288"/>
      <c r="E112" s="288"/>
      <c r="F112" s="288"/>
    </row>
    <row r="113" spans="4:6">
      <c r="D113" s="288"/>
      <c r="E113" s="288"/>
      <c r="F113" s="288"/>
    </row>
    <row r="114" spans="4:6">
      <c r="D114" s="288"/>
      <c r="E114" s="288"/>
      <c r="F114" s="288"/>
    </row>
    <row r="115" spans="4:6">
      <c r="D115" s="288"/>
      <c r="E115" s="288"/>
      <c r="F115" s="288"/>
    </row>
    <row r="116" spans="4:6">
      <c r="D116" s="288"/>
      <c r="E116" s="288"/>
      <c r="F116" s="288"/>
    </row>
    <row r="117" spans="4:6">
      <c r="D117" s="288"/>
      <c r="E117" s="288"/>
      <c r="F117" s="288"/>
    </row>
    <row r="118" spans="4:6">
      <c r="D118" s="288"/>
      <c r="E118" s="288"/>
      <c r="F118" s="288"/>
    </row>
    <row r="119" spans="4:6">
      <c r="D119" s="288"/>
      <c r="E119" s="288"/>
      <c r="F119" s="288"/>
    </row>
    <row r="120" spans="4:6">
      <c r="D120" s="288"/>
      <c r="E120" s="288"/>
      <c r="F120" s="288"/>
    </row>
    <row r="121" spans="4:6">
      <c r="D121" s="288"/>
      <c r="E121" s="288"/>
      <c r="F121" s="288"/>
    </row>
    <row r="122" spans="4:6">
      <c r="D122" s="288"/>
      <c r="E122" s="288"/>
      <c r="F122" s="288"/>
    </row>
    <row r="123" spans="4:6">
      <c r="D123" s="288"/>
      <c r="E123" s="288"/>
      <c r="F123" s="288"/>
    </row>
    <row r="124" spans="4:6">
      <c r="D124" s="288"/>
      <c r="E124" s="288"/>
      <c r="F124" s="288"/>
    </row>
    <row r="125" spans="4:6">
      <c r="D125" s="288"/>
      <c r="E125" s="288"/>
      <c r="F125" s="288"/>
    </row>
    <row r="126" spans="4:6">
      <c r="D126" s="288"/>
      <c r="E126" s="288"/>
      <c r="F126" s="288"/>
    </row>
    <row r="127" spans="4:6">
      <c r="D127" s="288"/>
      <c r="E127" s="288"/>
      <c r="F127" s="288"/>
    </row>
    <row r="128" spans="4:6">
      <c r="D128" s="288"/>
      <c r="E128" s="288"/>
      <c r="F128" s="288"/>
    </row>
    <row r="129" spans="4:6">
      <c r="D129" s="288"/>
      <c r="E129" s="288"/>
      <c r="F129" s="288"/>
    </row>
    <row r="130" spans="4:6">
      <c r="D130" s="288"/>
      <c r="E130" s="288"/>
      <c r="F130" s="288"/>
    </row>
    <row r="131" spans="4:6">
      <c r="D131" s="288"/>
      <c r="E131" s="288"/>
      <c r="F131" s="288"/>
    </row>
    <row r="132" spans="4:6">
      <c r="D132" s="288"/>
      <c r="E132" s="288"/>
      <c r="F132" s="288"/>
    </row>
    <row r="133" spans="4:6">
      <c r="D133" s="288"/>
      <c r="E133" s="288"/>
      <c r="F133" s="288"/>
    </row>
    <row r="134" spans="4:6">
      <c r="D134" s="288"/>
      <c r="E134" s="288"/>
      <c r="F134" s="288"/>
    </row>
    <row r="135" spans="4:6">
      <c r="D135" s="288"/>
      <c r="E135" s="288"/>
      <c r="F135" s="288"/>
    </row>
    <row r="136" spans="4:6">
      <c r="D136" s="288"/>
      <c r="E136" s="288"/>
      <c r="F136" s="288"/>
    </row>
    <row r="137" spans="4:6">
      <c r="D137" s="288"/>
      <c r="E137" s="288"/>
      <c r="F137" s="288"/>
    </row>
    <row r="138" spans="4:6">
      <c r="D138" s="288"/>
      <c r="E138" s="288"/>
      <c r="F138" s="288"/>
    </row>
    <row r="139" spans="4:6">
      <c r="D139" s="288"/>
      <c r="E139" s="288"/>
      <c r="F139" s="288"/>
    </row>
    <row r="140" spans="4:6">
      <c r="D140" s="288"/>
      <c r="E140" s="288"/>
      <c r="F140" s="288"/>
    </row>
    <row r="141" spans="4:6">
      <c r="D141" s="288"/>
      <c r="E141" s="288"/>
      <c r="F141" s="288"/>
    </row>
    <row r="142" spans="4:6">
      <c r="D142" s="288"/>
      <c r="E142" s="288"/>
      <c r="F142" s="288"/>
    </row>
  </sheetData>
  <mergeCells count="6">
    <mergeCell ref="F3:F4"/>
    <mergeCell ref="C3:C4"/>
    <mergeCell ref="A3:A4"/>
    <mergeCell ref="B3:B4"/>
    <mergeCell ref="D3:D4"/>
    <mergeCell ref="E3:E4"/>
  </mergeCells>
  <phoneticPr fontId="16" type="noConversion"/>
  <printOptions horizontalCentered="1"/>
  <pageMargins left="0.25" right="0.25" top="0.35" bottom="0.35" header="0.5" footer="0.25"/>
  <pageSetup scale="95" orientation="landscape" horizontalDpi="300"/>
  <headerFooter alignWithMargins="0">
    <oddFooter>&amp;R&amp;"Arial,Bold"Bond Fund</oddFooter>
  </headerFooter>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56"/>
  <sheetViews>
    <sheetView showZeros="0" workbookViewId="0">
      <selection activeCell="A2" sqref="A2"/>
    </sheetView>
  </sheetViews>
  <sheetFormatPr baseColWidth="10" defaultColWidth="9.1640625" defaultRowHeight="12" x14ac:dyDescent="0"/>
  <cols>
    <col min="1" max="2" width="20.6640625" style="76" customWidth="1"/>
    <col min="3" max="3" width="5.6640625" style="76" customWidth="1"/>
    <col min="4" max="4" width="17.6640625" style="76" customWidth="1"/>
    <col min="5" max="5" width="5.6640625" style="76" customWidth="1"/>
    <col min="6" max="6" width="17.6640625" style="76" customWidth="1"/>
    <col min="7" max="7" width="5.6640625" style="76" customWidth="1"/>
    <col min="8" max="8" width="17.6640625" style="76" customWidth="1"/>
    <col min="9" max="9" width="20.6640625" style="76" customWidth="1"/>
    <col min="10" max="16384" width="9.1640625" style="76"/>
  </cols>
  <sheetData>
    <row r="1" spans="1:32" s="338" customFormat="1" ht="17">
      <c r="A1" s="345" t="s">
        <v>528</v>
      </c>
      <c r="B1" s="346"/>
      <c r="C1" s="346"/>
      <c r="D1" s="346"/>
      <c r="E1" s="346"/>
      <c r="F1" s="346"/>
      <c r="G1" s="346"/>
      <c r="H1" s="346"/>
      <c r="I1" s="346"/>
      <c r="J1" s="416"/>
      <c r="K1" s="416"/>
      <c r="L1" s="416"/>
      <c r="M1" s="416"/>
      <c r="N1" s="416"/>
      <c r="O1" s="416"/>
      <c r="P1" s="416"/>
      <c r="Q1" s="416"/>
      <c r="R1" s="416"/>
      <c r="S1" s="416"/>
      <c r="T1" s="416"/>
      <c r="U1" s="416"/>
      <c r="V1" s="416"/>
      <c r="W1" s="416"/>
      <c r="X1" s="416"/>
      <c r="Y1" s="416"/>
      <c r="Z1" s="416"/>
      <c r="AA1" s="416"/>
      <c r="AB1" s="416"/>
      <c r="AC1" s="416"/>
      <c r="AD1" s="416"/>
      <c r="AE1" s="416"/>
      <c r="AF1" s="416"/>
    </row>
    <row r="2" spans="1:32" s="338" customFormat="1">
      <c r="J2" s="416"/>
      <c r="K2" s="416"/>
      <c r="L2" s="416"/>
      <c r="M2" s="416"/>
      <c r="N2" s="416"/>
      <c r="O2" s="416"/>
      <c r="P2" s="416"/>
      <c r="Q2" s="416"/>
      <c r="R2" s="416"/>
      <c r="S2" s="416"/>
      <c r="T2" s="416"/>
      <c r="U2" s="416"/>
      <c r="V2" s="416"/>
      <c r="W2" s="416"/>
      <c r="X2" s="416"/>
      <c r="Y2" s="416"/>
      <c r="Z2" s="416"/>
      <c r="AA2" s="416"/>
      <c r="AB2" s="416"/>
      <c r="AC2" s="416"/>
      <c r="AD2" s="416"/>
      <c r="AE2" s="416"/>
      <c r="AF2" s="416"/>
    </row>
    <row r="3" spans="1:32" s="338" customFormat="1">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s="338" customFormat="1" ht="15">
      <c r="A4" s="347" t="s">
        <v>229</v>
      </c>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s="338" customFormat="1" ht="15">
      <c r="A5" s="347" t="s">
        <v>230</v>
      </c>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s="338" customFormat="1" ht="15">
      <c r="A6" s="347" t="s">
        <v>231</v>
      </c>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s="338" customFormat="1" ht="15">
      <c r="A7" s="347" t="s">
        <v>232</v>
      </c>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s="338" customFormat="1" ht="15">
      <c r="A8" s="347" t="s">
        <v>233</v>
      </c>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s="338" customFormat="1" ht="15">
      <c r="A9" s="347" t="s">
        <v>234</v>
      </c>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ht="15">
      <c r="A10" s="1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ht="15">
      <c r="A11" s="116" t="s">
        <v>357</v>
      </c>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ht="15">
      <c r="A12" s="116" t="s">
        <v>358</v>
      </c>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ht="15">
      <c r="A13" s="116" t="s">
        <v>359</v>
      </c>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ht="15">
      <c r="A14" s="116"/>
      <c r="B14" s="116"/>
      <c r="C14" s="116"/>
      <c r="D14" s="116"/>
      <c r="E14" s="116"/>
      <c r="F14" s="116"/>
      <c r="G14" s="116"/>
      <c r="H14" s="116"/>
      <c r="I14" s="116"/>
      <c r="J14" s="434"/>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ht="15">
      <c r="A15" s="347" t="s">
        <v>527</v>
      </c>
      <c r="B15" s="116"/>
      <c r="C15" s="116"/>
      <c r="D15" s="116"/>
      <c r="E15" s="116"/>
      <c r="F15" s="116"/>
      <c r="G15" s="116"/>
      <c r="H15" s="116"/>
      <c r="I15" s="116"/>
      <c r="J15" s="434"/>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s="338" customFormat="1" ht="15">
      <c r="A16" s="348" t="s">
        <v>360</v>
      </c>
      <c r="B16" s="347"/>
      <c r="C16" s="347"/>
      <c r="D16" s="347"/>
      <c r="E16" s="347"/>
      <c r="F16" s="347"/>
      <c r="G16" s="347"/>
      <c r="H16" s="347"/>
      <c r="I16" s="347"/>
      <c r="J16" s="434"/>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ht="15">
      <c r="A17" s="116"/>
      <c r="B17" s="116"/>
      <c r="C17" s="116"/>
      <c r="D17" s="116"/>
      <c r="E17" s="116"/>
      <c r="F17" s="116"/>
      <c r="G17" s="116"/>
      <c r="H17" s="116"/>
      <c r="I17" s="1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ht="15">
      <c r="A18" s="116"/>
      <c r="B18" s="116"/>
      <c r="C18" s="116"/>
      <c r="D18" s="116"/>
      <c r="E18" s="116"/>
      <c r="F18" s="116"/>
      <c r="G18" s="116"/>
      <c r="H18" s="116"/>
      <c r="I18" s="1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ht="15">
      <c r="A19" s="116"/>
      <c r="B19" s="117" t="s">
        <v>235</v>
      </c>
      <c r="C19" s="116"/>
      <c r="D19" s="117" t="s">
        <v>236</v>
      </c>
      <c r="E19" s="116"/>
      <c r="F19" s="117" t="s">
        <v>138</v>
      </c>
      <c r="G19" s="116"/>
      <c r="H19" s="117" t="s">
        <v>90</v>
      </c>
      <c r="I19" s="1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ht="30" customHeight="1">
      <c r="A20" s="116"/>
      <c r="B20" s="349" t="s">
        <v>455</v>
      </c>
      <c r="C20" s="116"/>
      <c r="D20" s="524"/>
      <c r="E20" s="525"/>
      <c r="F20" s="524"/>
      <c r="G20" s="526"/>
      <c r="H20" s="527">
        <f>SUM(D20:F20)</f>
        <v>0</v>
      </c>
      <c r="I20" s="1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ht="30" customHeight="1">
      <c r="A21" s="116"/>
      <c r="B21" s="349" t="s">
        <v>494</v>
      </c>
      <c r="C21" s="116"/>
      <c r="D21" s="524"/>
      <c r="E21" s="525"/>
      <c r="F21" s="524"/>
      <c r="G21" s="526"/>
      <c r="H21" s="527">
        <f>SUM(D21:F21)</f>
        <v>0</v>
      </c>
      <c r="I21" s="1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ht="30" customHeight="1">
      <c r="A22" s="116"/>
      <c r="B22" s="349" t="s">
        <v>525</v>
      </c>
      <c r="C22" s="116"/>
      <c r="D22" s="524"/>
      <c r="E22" s="525"/>
      <c r="F22" s="524"/>
      <c r="G22" s="526"/>
      <c r="H22" s="527">
        <f>SUM(D22:F22)</f>
        <v>0</v>
      </c>
      <c r="I22" s="1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ht="40" customHeight="1">
      <c r="A23" s="116"/>
      <c r="B23" s="350" t="s">
        <v>526</v>
      </c>
      <c r="C23" s="116"/>
      <c r="D23" s="524"/>
      <c r="E23" s="525"/>
      <c r="F23" s="524"/>
      <c r="G23" s="526"/>
      <c r="H23" s="527">
        <f>SUM(D23:F23)</f>
        <v>0</v>
      </c>
      <c r="I23" s="1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ht="40" customHeight="1" thickBot="1">
      <c r="A24" s="116"/>
      <c r="B24" s="118" t="s">
        <v>237</v>
      </c>
      <c r="C24" s="116"/>
      <c r="D24" s="528">
        <f>SUM(D20:D23)</f>
        <v>0</v>
      </c>
      <c r="E24" s="529"/>
      <c r="F24" s="528">
        <f>SUM(F20:F23)</f>
        <v>0</v>
      </c>
      <c r="G24" s="529"/>
      <c r="H24" s="528">
        <f>SUM(H20:H23)</f>
        <v>0</v>
      </c>
      <c r="I24" s="1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ht="16" thickTop="1">
      <c r="A25" s="116"/>
      <c r="B25" s="116"/>
      <c r="C25" s="116"/>
      <c r="D25" s="116"/>
      <c r="E25" s="116"/>
      <c r="F25" s="116"/>
      <c r="G25" s="116"/>
      <c r="H25" s="116"/>
      <c r="I25" s="1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ht="15">
      <c r="A26" s="116"/>
      <c r="B26" s="116"/>
      <c r="C26" s="116"/>
      <c r="D26" s="116"/>
      <c r="E26" s="116"/>
      <c r="F26" s="116"/>
      <c r="G26" s="116"/>
      <c r="H26" s="116"/>
      <c r="I26" s="1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ht="15">
      <c r="A27" s="116"/>
      <c r="B27" s="116"/>
      <c r="C27" s="116"/>
      <c r="D27" s="116"/>
      <c r="E27" s="116"/>
      <c r="F27" s="116"/>
      <c r="G27" s="116"/>
      <c r="H27" s="116"/>
      <c r="I27" s="1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ht="15" hidden="1">
      <c r="A28" s="116"/>
      <c r="B28" s="116"/>
      <c r="C28" s="116"/>
      <c r="D28" s="116"/>
      <c r="E28" s="116"/>
      <c r="F28" s="116"/>
      <c r="G28" s="116"/>
      <c r="H28" s="116"/>
      <c r="I28" s="1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ht="15" hidden="1">
      <c r="A29" s="116"/>
      <c r="B29" s="116"/>
      <c r="C29" s="116"/>
      <c r="D29" s="116"/>
      <c r="E29" s="116"/>
      <c r="F29" s="116"/>
      <c r="G29" s="116"/>
      <c r="H29" s="116"/>
      <c r="I29" s="1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ht="15" hidden="1">
      <c r="A30" s="116"/>
      <c r="B30" s="116"/>
      <c r="C30" s="116"/>
      <c r="D30" s="116"/>
      <c r="E30" s="116"/>
      <c r="F30" s="116"/>
      <c r="G30" s="116"/>
      <c r="H30" s="116"/>
      <c r="I30" s="1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ht="15" hidden="1">
      <c r="A31" s="116"/>
      <c r="B31" s="116"/>
      <c r="C31" s="116"/>
      <c r="D31" s="116"/>
      <c r="E31" s="116"/>
      <c r="F31" s="116"/>
      <c r="G31" s="116"/>
      <c r="H31" s="116"/>
      <c r="I31" s="1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ht="6" hidden="1" customHeight="1">
      <c r="A32" s="116"/>
      <c r="B32" s="116"/>
      <c r="C32" s="116"/>
      <c r="D32" s="116"/>
      <c r="E32" s="116"/>
      <c r="F32" s="116"/>
      <c r="G32" s="116"/>
      <c r="H32" s="116"/>
      <c r="I32" s="1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ht="15" hidden="1">
      <c r="A33" s="119"/>
      <c r="B33" s="119"/>
      <c r="C33" s="119"/>
      <c r="D33" s="119"/>
      <c r="E33" s="119"/>
      <c r="F33" s="119"/>
      <c r="G33" s="119"/>
      <c r="H33" s="119"/>
      <c r="I33" s="119"/>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ht="15" hidden="1">
      <c r="A34" s="116"/>
      <c r="B34" s="116"/>
      <c r="C34" s="116"/>
      <c r="D34" s="116"/>
      <c r="E34" s="116"/>
      <c r="F34" s="116"/>
      <c r="G34" s="116"/>
      <c r="H34" s="116"/>
      <c r="I34" s="120"/>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ht="15">
      <c r="A35" s="116"/>
      <c r="B35" s="116"/>
      <c r="C35" s="116"/>
      <c r="D35" s="116"/>
      <c r="E35" s="116"/>
      <c r="F35" s="116"/>
      <c r="G35" s="116"/>
      <c r="H35" s="116"/>
      <c r="I35" s="1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ht="15">
      <c r="A36" s="116"/>
      <c r="B36" s="116"/>
      <c r="C36" s="116"/>
      <c r="D36" s="116"/>
      <c r="E36" s="116"/>
      <c r="F36" s="116"/>
      <c r="G36" s="116"/>
      <c r="H36" s="116"/>
      <c r="I36" s="1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row>
    <row r="45" spans="1:32">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row>
    <row r="46" spans="1:32">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1:32">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1:32">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10:32">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10:32">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10:32">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10:32">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row>
    <row r="53" spans="10:32">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row>
    <row r="54" spans="10:32">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row>
    <row r="55" spans="10:32">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row>
    <row r="56" spans="10:32">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row>
  </sheetData>
  <phoneticPr fontId="16" type="noConversion"/>
  <printOptions horizontalCentered="1"/>
  <pageMargins left="0.25" right="0.25" top="0.35" bottom="0.35" header="0.5" footer="0.25"/>
  <pageSetup orientation="landscape" horizontalDpi="300"/>
  <headerFooter alignWithMargins="0">
    <oddFooter>&amp;R&amp;"Arial,Bold"Debt Outstanding</oddFooter>
  </headerFooter>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2"/>
  <sheetViews>
    <sheetView showZeros="0" topLeftCell="A18" workbookViewId="0">
      <selection activeCell="E31" sqref="E31"/>
    </sheetView>
  </sheetViews>
  <sheetFormatPr baseColWidth="10" defaultColWidth="9.1640625" defaultRowHeight="12" x14ac:dyDescent="0"/>
  <cols>
    <col min="1" max="1" width="4.6640625" style="76" customWidth="1"/>
    <col min="2" max="2" width="55.6640625" style="76" customWidth="1"/>
    <col min="3" max="3" width="8.6640625" style="76" customWidth="1"/>
    <col min="4" max="6" width="21.6640625" style="76" customWidth="1"/>
    <col min="7" max="16384" width="9.1640625" style="76"/>
  </cols>
  <sheetData>
    <row r="1" spans="1:32" ht="13" thickBot="1">
      <c r="A1" s="79" t="s">
        <v>93</v>
      </c>
      <c r="B1" s="79"/>
      <c r="C1" s="79"/>
      <c r="D1" s="79"/>
      <c r="E1" s="22" t="s">
        <v>267</v>
      </c>
      <c r="F1" s="306" t="str">
        <f>'Basic Data Input'!B3</f>
        <v>__-____</v>
      </c>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row>
    <row r="2" spans="1:32" ht="3" customHeight="1" thickBot="1">
      <c r="A2" s="79"/>
      <c r="B2" s="79"/>
      <c r="C2" s="79"/>
      <c r="D2" s="79"/>
      <c r="E2" s="107"/>
      <c r="F2" s="108"/>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1:32" ht="18" customHeight="1">
      <c r="A3" s="925" t="s">
        <v>63</v>
      </c>
      <c r="B3" s="929" t="s">
        <v>238</v>
      </c>
      <c r="C3" s="927" t="s">
        <v>348</v>
      </c>
      <c r="D3" s="923" t="s">
        <v>522</v>
      </c>
      <c r="E3" s="923" t="s">
        <v>523</v>
      </c>
      <c r="F3" s="917" t="s">
        <v>524</v>
      </c>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18" customHeight="1" thickBot="1">
      <c r="A4" s="926"/>
      <c r="B4" s="930"/>
      <c r="C4" s="928"/>
      <c r="D4" s="924"/>
      <c r="E4" s="924"/>
      <c r="F4" s="918"/>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c r="A5" s="82">
        <f>ROWS(A$5:A5)</f>
        <v>1</v>
      </c>
      <c r="B5" s="83" t="s">
        <v>95</v>
      </c>
      <c r="C5" s="111"/>
      <c r="D5" s="515"/>
      <c r="E5" s="515"/>
      <c r="F5" s="5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c r="A6" s="82">
        <f>ROWS(A$5:A6)</f>
        <v>2</v>
      </c>
      <c r="B6" s="85" t="s">
        <v>208</v>
      </c>
      <c r="C6" s="86">
        <v>300</v>
      </c>
      <c r="D6" s="501"/>
      <c r="E6" s="501"/>
      <c r="F6" s="502"/>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c r="A7" s="82">
        <f>ROWS(A$5:A7)</f>
        <v>3</v>
      </c>
      <c r="B7" s="85" t="s">
        <v>239</v>
      </c>
      <c r="C7" s="86">
        <v>500</v>
      </c>
      <c r="D7" s="501"/>
      <c r="E7" s="501"/>
      <c r="F7" s="502"/>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c r="A8" s="82">
        <f>ROWS(A$5:A8)</f>
        <v>4</v>
      </c>
      <c r="B8" s="85" t="s">
        <v>240</v>
      </c>
      <c r="C8" s="86">
        <v>510</v>
      </c>
      <c r="D8" s="501"/>
      <c r="E8" s="501"/>
      <c r="F8" s="502"/>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c r="A9" s="82">
        <f>ROWS(A$5:A9)</f>
        <v>5</v>
      </c>
      <c r="B9" s="85" t="s">
        <v>241</v>
      </c>
      <c r="C9" s="86">
        <v>520</v>
      </c>
      <c r="D9" s="501"/>
      <c r="E9" s="501"/>
      <c r="F9" s="502"/>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c r="A10" s="82">
        <f>ROWS(A$5:A10)</f>
        <v>6</v>
      </c>
      <c r="B10" s="12"/>
      <c r="C10" s="11"/>
      <c r="D10" s="501"/>
      <c r="E10" s="501"/>
      <c r="F10" s="502"/>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c r="A11" s="82">
        <f>ROWS(A$5:A11)</f>
        <v>7</v>
      </c>
      <c r="B11" s="85" t="s">
        <v>242</v>
      </c>
      <c r="C11" s="86" t="s">
        <v>243</v>
      </c>
      <c r="D11" s="501"/>
      <c r="E11" s="501"/>
      <c r="F11" s="502"/>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c r="A12" s="82">
        <f>ROWS(A$5:A12)</f>
        <v>8</v>
      </c>
      <c r="B12" s="85" t="s">
        <v>187</v>
      </c>
      <c r="C12" s="86">
        <v>755</v>
      </c>
      <c r="D12" s="501"/>
      <c r="E12" s="501"/>
      <c r="F12" s="502"/>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c r="A13" s="82">
        <f>ROWS(A$5:A13)</f>
        <v>9</v>
      </c>
      <c r="B13" s="7" t="s">
        <v>220</v>
      </c>
      <c r="C13" s="11"/>
      <c r="D13" s="501"/>
      <c r="E13" s="501"/>
      <c r="F13" s="502"/>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c r="A14" s="82">
        <f>ROWS(A$5:A14)</f>
        <v>10</v>
      </c>
      <c r="B14" s="85" t="s">
        <v>188</v>
      </c>
      <c r="C14" s="11" t="s">
        <v>0</v>
      </c>
      <c r="D14" s="503">
        <f>ROUND(SUM(D6:D13),2)</f>
        <v>0</v>
      </c>
      <c r="E14" s="503">
        <f>ROUND(SUM(E6:E13),2)</f>
        <v>0</v>
      </c>
      <c r="F14" s="517"/>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c r="A15" s="82">
        <f>ROWS(A$5:A15)</f>
        <v>11</v>
      </c>
      <c r="B15" s="85" t="s">
        <v>189</v>
      </c>
      <c r="C15" s="11"/>
      <c r="D15" s="530"/>
      <c r="E15" s="518"/>
      <c r="F15" s="506">
        <f>ROUND(SUM(F6:F13),2)</f>
        <v>0</v>
      </c>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ht="13" thickBot="1">
      <c r="A16" s="81">
        <f>ROWS(A$5:A16)</f>
        <v>12</v>
      </c>
      <c r="B16" s="121" t="s">
        <v>118</v>
      </c>
      <c r="C16" s="19"/>
      <c r="D16" s="531"/>
      <c r="E16" s="532"/>
      <c r="F16" s="533">
        <f>IF(F15&lt;&gt;F42,"Budget Not Balanced",F15)</f>
        <v>0</v>
      </c>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c r="A17" s="93">
        <f>ROWS(A$5:A17)</f>
        <v>13</v>
      </c>
      <c r="B17" s="61" t="s">
        <v>335</v>
      </c>
      <c r="C17" s="115"/>
      <c r="D17" s="522"/>
      <c r="E17" s="522"/>
      <c r="F17" s="521"/>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c r="A18" s="93">
        <f>ROWS(A$5:A18)</f>
        <v>14</v>
      </c>
      <c r="B18" s="94" t="s">
        <v>120</v>
      </c>
      <c r="C18" s="13"/>
      <c r="D18" s="473"/>
      <c r="E18" s="473"/>
      <c r="F18" s="474"/>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c r="A19" s="93">
        <f>ROWS(A$5:A19)</f>
        <v>15</v>
      </c>
      <c r="B19" s="94" t="s">
        <v>121</v>
      </c>
      <c r="C19" s="13"/>
      <c r="D19" s="473"/>
      <c r="E19" s="473"/>
      <c r="F19" s="474"/>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c r="A20" s="93">
        <f>ROWS(A$5:A20)</f>
        <v>16</v>
      </c>
      <c r="B20" s="94" t="s">
        <v>122</v>
      </c>
      <c r="C20" s="13"/>
      <c r="D20" s="473"/>
      <c r="E20" s="473"/>
      <c r="F20" s="474"/>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c r="A21" s="93">
        <f>ROWS(A$5:A21)</f>
        <v>17</v>
      </c>
      <c r="B21" s="94" t="s">
        <v>123</v>
      </c>
      <c r="C21" s="13"/>
      <c r="D21" s="475">
        <f>ROUND(SUM(D18:D20),2)</f>
        <v>0</v>
      </c>
      <c r="E21" s="475">
        <f>IF(SUM(E18:E20)&lt;&gt;D44,"Must = Col 1 Line 40",ROUND(SUM(E18:E20),2))</f>
        <v>0</v>
      </c>
      <c r="F21" s="476">
        <f>IF(SUM(F18:F20)&lt;&gt;E44,"Must = Col 2 Line 40",ROUND(SUM(F18:F20),2))</f>
        <v>0</v>
      </c>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c r="A22" s="93">
        <f>ROWS(A$5:A22)</f>
        <v>18</v>
      </c>
      <c r="B22" s="95" t="s">
        <v>124</v>
      </c>
      <c r="C22" s="112"/>
      <c r="D22" s="518"/>
      <c r="E22" s="518"/>
      <c r="F22" s="517"/>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c r="A23" s="93">
        <f>ROWS(A$5:A23)</f>
        <v>19</v>
      </c>
      <c r="B23" s="94" t="s">
        <v>244</v>
      </c>
      <c r="C23" s="95">
        <v>1115</v>
      </c>
      <c r="D23" s="501"/>
      <c r="E23" s="501"/>
      <c r="F23" s="502"/>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c r="A24" s="93">
        <f>ROWS(A$5:A24)</f>
        <v>20</v>
      </c>
      <c r="B24" s="94" t="s">
        <v>138</v>
      </c>
      <c r="C24" s="95">
        <v>1410</v>
      </c>
      <c r="D24" s="501"/>
      <c r="E24" s="501"/>
      <c r="F24" s="502"/>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c r="A25" s="93">
        <f>ROWS(A$5:A25)</f>
        <v>21</v>
      </c>
      <c r="B25" s="14"/>
      <c r="C25" s="13"/>
      <c r="D25" s="501"/>
      <c r="E25" s="501"/>
      <c r="F25" s="502"/>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c r="A26" s="93">
        <f>ROWS(A$5:A26)</f>
        <v>22</v>
      </c>
      <c r="B26" s="14"/>
      <c r="C26" s="13"/>
      <c r="D26" s="501"/>
      <c r="E26" s="501"/>
      <c r="F26" s="502"/>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c r="A27" s="93">
        <f>ROWS(A$5:A27)</f>
        <v>23</v>
      </c>
      <c r="B27" s="95" t="s">
        <v>148</v>
      </c>
      <c r="C27" s="112"/>
      <c r="D27" s="518"/>
      <c r="E27" s="518"/>
      <c r="F27" s="517"/>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c r="A28" s="93">
        <f>ROWS(A$5:A28)</f>
        <v>24</v>
      </c>
      <c r="B28" s="122" t="s">
        <v>151</v>
      </c>
      <c r="C28" s="95">
        <v>3130</v>
      </c>
      <c r="D28" s="501"/>
      <c r="E28" s="511"/>
      <c r="F28" s="517"/>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c r="A29" s="93">
        <f>ROWS(A$5:A29)</f>
        <v>25</v>
      </c>
      <c r="B29" s="122" t="s">
        <v>155</v>
      </c>
      <c r="C29" s="95">
        <v>3180</v>
      </c>
      <c r="D29" s="501"/>
      <c r="E29" s="501"/>
      <c r="F29" s="502"/>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c r="A30" s="93">
        <f>ROWS(A$5:A30)</f>
        <v>26</v>
      </c>
      <c r="B30" s="122" t="s">
        <v>223</v>
      </c>
      <c r="C30" s="95">
        <v>3300</v>
      </c>
      <c r="D30" s="622"/>
      <c r="E30" s="622"/>
      <c r="F30" s="534"/>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c r="A31" s="93">
        <f>ROWS(A$5:A31)</f>
        <v>27</v>
      </c>
      <c r="B31" s="307" t="s">
        <v>531</v>
      </c>
      <c r="C31" s="13"/>
      <c r="D31" s="501"/>
      <c r="E31" s="501"/>
      <c r="F31" s="635"/>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c r="A32" s="93">
        <f>ROWS(A$5:A32)</f>
        <v>28</v>
      </c>
      <c r="B32" s="95" t="s">
        <v>161</v>
      </c>
      <c r="C32" s="112"/>
      <c r="D32" s="518"/>
      <c r="E32" s="518"/>
      <c r="F32" s="517"/>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c r="A33" s="93">
        <f>ROWS(A$5:A33)</f>
        <v>29</v>
      </c>
      <c r="B33" s="94" t="s">
        <v>245</v>
      </c>
      <c r="C33" s="95">
        <v>4000</v>
      </c>
      <c r="D33" s="501"/>
      <c r="E33" s="501"/>
      <c r="F33" s="502"/>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c r="A34" s="93">
        <f>ROWS(A$5:A34)</f>
        <v>30</v>
      </c>
      <c r="B34" s="95" t="s">
        <v>169</v>
      </c>
      <c r="C34" s="112"/>
      <c r="D34" s="518"/>
      <c r="E34" s="518"/>
      <c r="F34" s="517"/>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c r="A35" s="93">
        <f>ROWS(A$5:A35)</f>
        <v>31</v>
      </c>
      <c r="B35" s="94" t="s">
        <v>246</v>
      </c>
      <c r="C35" s="95">
        <v>5100</v>
      </c>
      <c r="D35" s="501"/>
      <c r="E35" s="501"/>
      <c r="F35" s="502"/>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c r="A36" s="93">
        <f>ROWS(A$5:A36)</f>
        <v>32</v>
      </c>
      <c r="B36" s="94" t="s">
        <v>171</v>
      </c>
      <c r="C36" s="95">
        <v>5200</v>
      </c>
      <c r="D36" s="501"/>
      <c r="E36" s="501"/>
      <c r="F36" s="502"/>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c r="A37" s="93">
        <f>ROWS(A$5:A37)</f>
        <v>33</v>
      </c>
      <c r="B37" s="94" t="s">
        <v>173</v>
      </c>
      <c r="C37" s="95">
        <v>5400</v>
      </c>
      <c r="D37" s="501"/>
      <c r="E37" s="501"/>
      <c r="F37" s="502"/>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c r="A38" s="93">
        <f>ROWS(A$5:A38)</f>
        <v>34</v>
      </c>
      <c r="B38" s="94" t="s">
        <v>429</v>
      </c>
      <c r="C38" s="13"/>
      <c r="D38" s="501"/>
      <c r="E38" s="501"/>
      <c r="F38" s="502"/>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c r="A39" s="93">
        <f>ROWS(A$5:A39)</f>
        <v>35</v>
      </c>
      <c r="B39" s="7" t="s">
        <v>177</v>
      </c>
      <c r="C39" s="13"/>
      <c r="D39" s="501"/>
      <c r="E39" s="501"/>
      <c r="F39" s="502"/>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c r="A40" s="93">
        <f>ROWS(A$5:A40)</f>
        <v>36</v>
      </c>
      <c r="B40" s="94" t="s">
        <v>178</v>
      </c>
      <c r="C40" s="13"/>
      <c r="D40" s="475">
        <f>ROUND(SUM(D21:D39),2)</f>
        <v>0</v>
      </c>
      <c r="E40" s="475">
        <f>ROUND(SUM(E21:E39),2)</f>
        <v>0</v>
      </c>
      <c r="F40" s="476">
        <f>ROUND(SUM(F21:F39),2)</f>
        <v>0</v>
      </c>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c r="A41" s="93">
        <f>ROWS(A$5:A41)</f>
        <v>37</v>
      </c>
      <c r="B41" s="94" t="s">
        <v>179</v>
      </c>
      <c r="C41" s="95">
        <v>1110</v>
      </c>
      <c r="D41" s="473"/>
      <c r="E41" s="473"/>
      <c r="F41" s="474"/>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c r="A42" s="93">
        <f>ROWS(A$5:A42)</f>
        <v>38</v>
      </c>
      <c r="B42" s="94" t="s">
        <v>180</v>
      </c>
      <c r="C42" s="13"/>
      <c r="D42" s="475">
        <f>ROUND(SUM(D40:D41),2)</f>
        <v>0</v>
      </c>
      <c r="E42" s="475">
        <f>ROUND(SUM(E40:E41),2)</f>
        <v>0</v>
      </c>
      <c r="F42" s="476">
        <f>ROUND(SUM(F40:F41),2)</f>
        <v>0</v>
      </c>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c r="A43" s="93">
        <f>ROWS(A$5:A43)</f>
        <v>39</v>
      </c>
      <c r="B43" s="94" t="s">
        <v>191</v>
      </c>
      <c r="C43" s="13"/>
      <c r="D43" s="475">
        <f>D14</f>
        <v>0</v>
      </c>
      <c r="E43" s="475">
        <f>E14</f>
        <v>0</v>
      </c>
      <c r="F43" s="535"/>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ht="13" thickBot="1">
      <c r="A44" s="97">
        <f>ROWS(A$5:A44)</f>
        <v>40</v>
      </c>
      <c r="B44" s="98" t="s">
        <v>182</v>
      </c>
      <c r="C44" s="15"/>
      <c r="D44" s="513">
        <f>ROUND(D42-D43,2)</f>
        <v>0</v>
      </c>
      <c r="E44" s="513">
        <f>ROUND(E42-E43,2)</f>
        <v>0</v>
      </c>
      <c r="F44" s="53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row>
    <row r="45" spans="1:32" ht="13" thickBot="1">
      <c r="A45" s="80"/>
      <c r="B45" s="80"/>
      <c r="C45" s="80"/>
      <c r="D45" s="285"/>
      <c r="E45" s="285"/>
      <c r="F45" s="290" t="s">
        <v>183</v>
      </c>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row>
    <row r="46" spans="1:32">
      <c r="B46" s="80"/>
      <c r="C46" s="80" t="s">
        <v>247</v>
      </c>
      <c r="D46" s="285"/>
      <c r="E46" s="285"/>
      <c r="F46" s="537">
        <f>F41</f>
        <v>0</v>
      </c>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1:32">
      <c r="B47" s="80"/>
      <c r="C47" s="80" t="s">
        <v>461</v>
      </c>
      <c r="D47" s="285"/>
      <c r="E47" s="285"/>
      <c r="F47" s="474">
        <f>ROUND((F46*0.01)*1.0101,2)</f>
        <v>0</v>
      </c>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1:32">
      <c r="B48" s="80"/>
      <c r="C48" s="80" t="s">
        <v>248</v>
      </c>
      <c r="D48" s="285"/>
      <c r="E48" s="285"/>
      <c r="F48" s="474"/>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1:32" ht="13" thickBot="1">
      <c r="B49" s="80"/>
      <c r="C49" s="80" t="s">
        <v>227</v>
      </c>
      <c r="D49" s="285"/>
      <c r="E49" s="285"/>
      <c r="F49" s="487">
        <f>ROUND(SUM(F46:F48),2)</f>
        <v>0</v>
      </c>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1:32">
      <c r="A50" s="99" t="s">
        <v>249</v>
      </c>
      <c r="B50" s="80"/>
      <c r="C50" s="80"/>
      <c r="D50" s="285"/>
      <c r="E50" s="285"/>
      <c r="F50" s="291"/>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1:32" hidden="1">
      <c r="A51" s="99"/>
      <c r="B51" s="99"/>
      <c r="C51" s="80"/>
      <c r="D51" s="285"/>
      <c r="E51" s="285"/>
      <c r="F51" s="285"/>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1:32" hidden="1">
      <c r="A52" s="80"/>
      <c r="B52" s="80"/>
      <c r="C52" s="80"/>
      <c r="D52" s="285"/>
      <c r="E52" s="285"/>
      <c r="F52" s="287"/>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row>
    <row r="53" spans="1:32">
      <c r="D53" s="288"/>
      <c r="E53" s="288"/>
      <c r="F53" s="288"/>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row>
    <row r="54" spans="1:32">
      <c r="D54" s="288"/>
      <c r="E54" s="288"/>
      <c r="F54" s="288"/>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row>
    <row r="55" spans="1:32">
      <c r="D55" s="288"/>
      <c r="E55" s="288"/>
      <c r="F55" s="288"/>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row>
    <row r="56" spans="1:32">
      <c r="D56" s="288"/>
      <c r="E56" s="288"/>
      <c r="F56" s="288"/>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row>
    <row r="57" spans="1:32">
      <c r="D57" s="288"/>
      <c r="E57" s="288"/>
      <c r="F57" s="288"/>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row>
    <row r="58" spans="1:32">
      <c r="D58" s="288"/>
      <c r="E58" s="288"/>
      <c r="F58" s="288"/>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row>
    <row r="59" spans="1:32">
      <c r="D59" s="288"/>
      <c r="E59" s="288"/>
      <c r="F59" s="288"/>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row>
    <row r="60" spans="1:32">
      <c r="D60" s="288"/>
      <c r="E60" s="288"/>
      <c r="F60" s="288"/>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row>
    <row r="61" spans="1:32">
      <c r="D61" s="288"/>
      <c r="E61" s="288"/>
      <c r="F61" s="288"/>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row>
    <row r="62" spans="1:32">
      <c r="D62" s="288"/>
      <c r="E62" s="288"/>
      <c r="F62" s="288"/>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row>
    <row r="63" spans="1:32">
      <c r="D63" s="288"/>
      <c r="E63" s="288"/>
      <c r="F63" s="288"/>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row>
    <row r="64" spans="1:32">
      <c r="D64" s="288"/>
      <c r="E64" s="288"/>
      <c r="F64" s="288"/>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row>
    <row r="65" spans="2:32">
      <c r="D65" s="288"/>
      <c r="E65" s="288"/>
      <c r="F65" s="288"/>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row>
    <row r="66" spans="2:32">
      <c r="D66" s="288"/>
      <c r="E66" s="288"/>
      <c r="F66" s="288"/>
    </row>
    <row r="67" spans="2:32">
      <c r="D67" s="288"/>
      <c r="E67" s="288"/>
      <c r="F67" s="288"/>
    </row>
    <row r="68" spans="2:32">
      <c r="B68" s="123"/>
      <c r="C68" s="106"/>
      <c r="D68" s="288"/>
      <c r="E68" s="288"/>
      <c r="F68" s="288"/>
    </row>
    <row r="69" spans="2:32">
      <c r="D69" s="288"/>
      <c r="E69" s="288"/>
      <c r="F69" s="288"/>
    </row>
    <row r="70" spans="2:32">
      <c r="D70" s="288"/>
      <c r="E70" s="288"/>
      <c r="F70" s="288"/>
    </row>
    <row r="71" spans="2:32">
      <c r="D71" s="288"/>
      <c r="E71" s="288"/>
      <c r="F71" s="288"/>
    </row>
    <row r="72" spans="2:32">
      <c r="D72" s="288"/>
      <c r="E72" s="288"/>
      <c r="F72" s="288"/>
    </row>
    <row r="73" spans="2:32">
      <c r="D73" s="288"/>
      <c r="E73" s="288"/>
      <c r="F73" s="288"/>
    </row>
    <row r="74" spans="2:32">
      <c r="D74" s="288"/>
      <c r="E74" s="288"/>
      <c r="F74" s="288"/>
    </row>
    <row r="75" spans="2:32">
      <c r="D75" s="288"/>
      <c r="E75" s="288"/>
      <c r="F75" s="288"/>
    </row>
    <row r="76" spans="2:32">
      <c r="D76" s="288"/>
      <c r="E76" s="288"/>
      <c r="F76" s="288"/>
    </row>
    <row r="77" spans="2:32">
      <c r="D77" s="288"/>
      <c r="E77" s="288"/>
      <c r="F77" s="288"/>
    </row>
    <row r="78" spans="2:32">
      <c r="D78" s="288"/>
      <c r="E78" s="288"/>
      <c r="F78" s="288"/>
    </row>
    <row r="79" spans="2:32">
      <c r="D79" s="288"/>
      <c r="E79" s="288"/>
      <c r="F79" s="288"/>
    </row>
    <row r="80" spans="2:32">
      <c r="D80" s="288"/>
      <c r="E80" s="288"/>
      <c r="F80" s="288"/>
    </row>
    <row r="81" spans="4:6">
      <c r="D81" s="288"/>
      <c r="E81" s="288"/>
      <c r="F81" s="288"/>
    </row>
    <row r="82" spans="4:6">
      <c r="D82" s="288"/>
      <c r="E82" s="288"/>
      <c r="F82" s="288"/>
    </row>
    <row r="83" spans="4:6">
      <c r="D83" s="288"/>
      <c r="E83" s="288"/>
      <c r="F83" s="288"/>
    </row>
    <row r="84" spans="4:6">
      <c r="D84" s="288"/>
      <c r="E84" s="288"/>
      <c r="F84" s="288"/>
    </row>
    <row r="85" spans="4:6">
      <c r="D85" s="288"/>
      <c r="E85" s="288"/>
      <c r="F85" s="288"/>
    </row>
    <row r="86" spans="4:6">
      <c r="D86" s="288"/>
      <c r="E86" s="288"/>
      <c r="F86" s="288"/>
    </row>
    <row r="87" spans="4:6">
      <c r="D87" s="288"/>
      <c r="E87" s="288"/>
      <c r="F87" s="288"/>
    </row>
    <row r="88" spans="4:6">
      <c r="D88" s="288"/>
      <c r="E88" s="288"/>
      <c r="F88" s="288"/>
    </row>
    <row r="89" spans="4:6">
      <c r="D89" s="288"/>
      <c r="E89" s="288"/>
      <c r="F89" s="288"/>
    </row>
    <row r="90" spans="4:6">
      <c r="D90" s="288"/>
      <c r="E90" s="288"/>
      <c r="F90" s="288"/>
    </row>
    <row r="91" spans="4:6">
      <c r="D91" s="288"/>
      <c r="E91" s="288"/>
      <c r="F91" s="288"/>
    </row>
    <row r="92" spans="4:6">
      <c r="D92" s="288"/>
      <c r="E92" s="288"/>
      <c r="F92" s="288"/>
    </row>
    <row r="93" spans="4:6">
      <c r="D93" s="288"/>
      <c r="E93" s="288"/>
      <c r="F93" s="288"/>
    </row>
    <row r="94" spans="4:6">
      <c r="D94" s="288"/>
      <c r="E94" s="288"/>
      <c r="F94" s="288"/>
    </row>
    <row r="95" spans="4:6">
      <c r="D95" s="288"/>
      <c r="E95" s="288"/>
      <c r="F95" s="288"/>
    </row>
    <row r="96" spans="4:6">
      <c r="D96" s="288"/>
      <c r="E96" s="288"/>
      <c r="F96" s="288"/>
    </row>
    <row r="97" spans="4:6">
      <c r="D97" s="288"/>
      <c r="E97" s="288"/>
      <c r="F97" s="288"/>
    </row>
    <row r="98" spans="4:6">
      <c r="D98" s="288"/>
      <c r="E98" s="288"/>
      <c r="F98" s="288"/>
    </row>
    <row r="99" spans="4:6">
      <c r="D99" s="288"/>
      <c r="E99" s="288"/>
      <c r="F99" s="288"/>
    </row>
    <row r="100" spans="4:6">
      <c r="D100" s="288"/>
      <c r="E100" s="288"/>
      <c r="F100" s="288"/>
    </row>
    <row r="101" spans="4:6">
      <c r="D101" s="288"/>
      <c r="E101" s="288"/>
      <c r="F101" s="288"/>
    </row>
    <row r="102" spans="4:6">
      <c r="D102" s="288"/>
      <c r="E102" s="288"/>
      <c r="F102" s="288"/>
    </row>
    <row r="103" spans="4:6">
      <c r="D103" s="288"/>
      <c r="E103" s="288"/>
      <c r="F103" s="288"/>
    </row>
    <row r="104" spans="4:6">
      <c r="D104" s="288"/>
      <c r="E104" s="288"/>
      <c r="F104" s="288"/>
    </row>
    <row r="105" spans="4:6">
      <c r="D105" s="288"/>
      <c r="E105" s="288"/>
      <c r="F105" s="288"/>
    </row>
    <row r="106" spans="4:6">
      <c r="D106" s="288"/>
      <c r="E106" s="288"/>
      <c r="F106" s="288"/>
    </row>
    <row r="107" spans="4:6">
      <c r="D107" s="288"/>
      <c r="E107" s="288"/>
      <c r="F107" s="288"/>
    </row>
    <row r="108" spans="4:6">
      <c r="D108" s="288"/>
      <c r="E108" s="288"/>
      <c r="F108" s="288"/>
    </row>
    <row r="109" spans="4:6">
      <c r="D109" s="288"/>
      <c r="E109" s="288"/>
      <c r="F109" s="288"/>
    </row>
    <row r="110" spans="4:6">
      <c r="D110" s="288"/>
      <c r="E110" s="288"/>
      <c r="F110" s="288"/>
    </row>
    <row r="111" spans="4:6">
      <c r="D111" s="288"/>
      <c r="E111" s="288"/>
      <c r="F111" s="288"/>
    </row>
    <row r="112" spans="4:6">
      <c r="D112" s="288"/>
      <c r="E112" s="288"/>
      <c r="F112" s="288"/>
    </row>
    <row r="113" spans="4:6">
      <c r="D113" s="288"/>
      <c r="E113" s="288"/>
      <c r="F113" s="288"/>
    </row>
    <row r="114" spans="4:6">
      <c r="D114" s="288"/>
      <c r="E114" s="288"/>
      <c r="F114" s="288"/>
    </row>
    <row r="115" spans="4:6">
      <c r="D115" s="288"/>
      <c r="E115" s="288"/>
      <c r="F115" s="288"/>
    </row>
    <row r="116" spans="4:6">
      <c r="D116" s="288"/>
      <c r="E116" s="288"/>
      <c r="F116" s="288"/>
    </row>
    <row r="117" spans="4:6">
      <c r="D117" s="288"/>
      <c r="E117" s="288"/>
      <c r="F117" s="288"/>
    </row>
    <row r="118" spans="4:6">
      <c r="D118" s="288"/>
      <c r="E118" s="288"/>
      <c r="F118" s="288"/>
    </row>
    <row r="119" spans="4:6">
      <c r="D119" s="288"/>
      <c r="E119" s="288"/>
      <c r="F119" s="288"/>
    </row>
    <row r="120" spans="4:6">
      <c r="D120" s="288"/>
      <c r="E120" s="288"/>
      <c r="F120" s="288"/>
    </row>
    <row r="121" spans="4:6">
      <c r="D121" s="288"/>
      <c r="E121" s="288"/>
      <c r="F121" s="288"/>
    </row>
    <row r="122" spans="4:6">
      <c r="D122" s="288"/>
      <c r="E122" s="288"/>
      <c r="F122" s="288"/>
    </row>
    <row r="123" spans="4:6">
      <c r="D123" s="288"/>
      <c r="E123" s="288"/>
      <c r="F123" s="288"/>
    </row>
    <row r="124" spans="4:6">
      <c r="D124" s="288"/>
      <c r="E124" s="288"/>
      <c r="F124" s="288"/>
    </row>
    <row r="125" spans="4:6">
      <c r="D125" s="288"/>
      <c r="E125" s="288"/>
      <c r="F125" s="288"/>
    </row>
    <row r="126" spans="4:6">
      <c r="D126" s="288"/>
      <c r="E126" s="288"/>
      <c r="F126" s="288"/>
    </row>
    <row r="127" spans="4:6">
      <c r="D127" s="288"/>
      <c r="E127" s="288"/>
      <c r="F127" s="288"/>
    </row>
    <row r="128" spans="4:6">
      <c r="D128" s="288"/>
      <c r="E128" s="288"/>
      <c r="F128" s="288"/>
    </row>
    <row r="129" spans="4:6">
      <c r="D129" s="288"/>
      <c r="E129" s="288"/>
      <c r="F129" s="288"/>
    </row>
    <row r="130" spans="4:6">
      <c r="D130" s="288"/>
      <c r="E130" s="288"/>
      <c r="F130" s="288"/>
    </row>
    <row r="131" spans="4:6">
      <c r="D131" s="288"/>
      <c r="E131" s="288"/>
      <c r="F131" s="288"/>
    </row>
    <row r="132" spans="4:6">
      <c r="D132" s="288"/>
      <c r="E132" s="288"/>
      <c r="F132" s="288"/>
    </row>
    <row r="133" spans="4:6">
      <c r="D133" s="288"/>
      <c r="E133" s="288"/>
      <c r="F133" s="288"/>
    </row>
    <row r="134" spans="4:6">
      <c r="D134" s="288"/>
      <c r="E134" s="288"/>
      <c r="F134" s="288"/>
    </row>
    <row r="135" spans="4:6">
      <c r="D135" s="288"/>
      <c r="E135" s="288"/>
      <c r="F135" s="288"/>
    </row>
    <row r="136" spans="4:6">
      <c r="D136" s="288"/>
      <c r="E136" s="288"/>
      <c r="F136" s="288"/>
    </row>
    <row r="137" spans="4:6">
      <c r="D137" s="288"/>
      <c r="E137" s="288"/>
      <c r="F137" s="288"/>
    </row>
    <row r="138" spans="4:6">
      <c r="D138" s="288"/>
      <c r="E138" s="288"/>
      <c r="F138" s="288"/>
    </row>
    <row r="139" spans="4:6">
      <c r="D139" s="288"/>
      <c r="E139" s="288"/>
      <c r="F139" s="288"/>
    </row>
    <row r="140" spans="4:6">
      <c r="D140" s="288"/>
      <c r="E140" s="288"/>
      <c r="F140" s="288"/>
    </row>
    <row r="141" spans="4:6">
      <c r="D141" s="288"/>
      <c r="E141" s="288"/>
      <c r="F141" s="288"/>
    </row>
    <row r="142" spans="4:6">
      <c r="D142" s="288"/>
      <c r="E142" s="288"/>
      <c r="F142" s="288"/>
    </row>
  </sheetData>
  <mergeCells count="6">
    <mergeCell ref="F3:F4"/>
    <mergeCell ref="C3:C4"/>
    <mergeCell ref="A3:A4"/>
    <mergeCell ref="B3:B4"/>
    <mergeCell ref="D3:D4"/>
    <mergeCell ref="E3:E4"/>
  </mergeCells>
  <phoneticPr fontId="16" type="noConversion"/>
  <printOptions horizontalCentered="1"/>
  <pageMargins left="0.25" right="0.25" top="0.35" bottom="0.35" header="0.5" footer="0.25"/>
  <pageSetup scale="89" orientation="landscape" horizontalDpi="300"/>
  <headerFooter alignWithMargins="0">
    <oddFooter>&amp;R&amp;"Arial,Bold"Special Building Fund</oddFoot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2"/>
  <sheetViews>
    <sheetView showZeros="0" topLeftCell="A15" workbookViewId="0">
      <selection activeCell="F29" sqref="F29"/>
    </sheetView>
  </sheetViews>
  <sheetFormatPr baseColWidth="10" defaultColWidth="9.1640625" defaultRowHeight="12" x14ac:dyDescent="0"/>
  <cols>
    <col min="1" max="1" width="4.6640625" style="76" customWidth="1"/>
    <col min="2" max="2" width="55.6640625" style="76" customWidth="1"/>
    <col min="3" max="3" width="8.6640625" style="76" customWidth="1"/>
    <col min="4" max="6" width="21.6640625" style="76" customWidth="1"/>
    <col min="7" max="16384" width="9.1640625" style="76"/>
  </cols>
  <sheetData>
    <row r="1" spans="1:32" ht="13" thickBot="1">
      <c r="A1" s="79" t="s">
        <v>19</v>
      </c>
      <c r="B1" s="79"/>
      <c r="C1" s="79"/>
      <c r="D1" s="79"/>
      <c r="E1" s="22" t="s">
        <v>267</v>
      </c>
      <c r="F1" s="306" t="str">
        <f>'Basic Data Input'!B3</f>
        <v>__-____</v>
      </c>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row>
    <row r="2" spans="1:32" ht="6" customHeight="1" thickBot="1">
      <c r="A2" s="80"/>
      <c r="B2" s="80"/>
      <c r="C2" s="80"/>
      <c r="D2" s="80"/>
      <c r="E2" s="80"/>
      <c r="F2" s="80"/>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1:32" ht="23" customHeight="1">
      <c r="A3" s="925" t="s">
        <v>63</v>
      </c>
      <c r="B3" s="931" t="s">
        <v>356</v>
      </c>
      <c r="C3" s="927" t="s">
        <v>348</v>
      </c>
      <c r="D3" s="923" t="s">
        <v>522</v>
      </c>
      <c r="E3" s="923" t="s">
        <v>523</v>
      </c>
      <c r="F3" s="917" t="s">
        <v>524</v>
      </c>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3" customHeight="1" thickBot="1">
      <c r="A4" s="926"/>
      <c r="B4" s="932"/>
      <c r="C4" s="928"/>
      <c r="D4" s="924"/>
      <c r="E4" s="924"/>
      <c r="F4" s="918"/>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c r="A5" s="82">
        <f>ROWS(A$5:A5)</f>
        <v>1</v>
      </c>
      <c r="B5" s="83" t="s">
        <v>95</v>
      </c>
      <c r="C5" s="111"/>
      <c r="D5" s="515"/>
      <c r="E5" s="515"/>
      <c r="F5" s="5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c r="A6" s="82">
        <f>ROWS(A$5:A6)</f>
        <v>2</v>
      </c>
      <c r="B6" s="351" t="s">
        <v>250</v>
      </c>
      <c r="C6" s="352">
        <v>520</v>
      </c>
      <c r="D6" s="501"/>
      <c r="E6" s="501"/>
      <c r="F6" s="502"/>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c r="A7" s="82">
        <f>ROWS(A$5:A7)</f>
        <v>3</v>
      </c>
      <c r="B7" s="353" t="s">
        <v>218</v>
      </c>
      <c r="C7" s="352">
        <v>610</v>
      </c>
      <c r="D7" s="501"/>
      <c r="E7" s="501"/>
      <c r="F7" s="502"/>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c r="A8" s="82">
        <f>ROWS(A$5:A8)</f>
        <v>4</v>
      </c>
      <c r="B8" s="353" t="s">
        <v>326</v>
      </c>
      <c r="C8" s="352">
        <v>610</v>
      </c>
      <c r="D8" s="501"/>
      <c r="E8" s="501"/>
      <c r="F8" s="502"/>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c r="A9" s="82"/>
      <c r="B9" s="353" t="s">
        <v>219</v>
      </c>
      <c r="C9" s="352">
        <v>620</v>
      </c>
      <c r="D9" s="501"/>
      <c r="E9" s="501"/>
      <c r="F9" s="502"/>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c r="A10" s="82">
        <f>ROWS(A$5:A10)</f>
        <v>6</v>
      </c>
      <c r="B10" s="353" t="s">
        <v>187</v>
      </c>
      <c r="C10" s="352">
        <v>755</v>
      </c>
      <c r="D10" s="501"/>
      <c r="E10" s="501"/>
      <c r="F10" s="502"/>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c r="A11" s="82">
        <f>ROWS(A$5:A11)</f>
        <v>7</v>
      </c>
      <c r="B11" s="7" t="s">
        <v>220</v>
      </c>
      <c r="C11" s="11"/>
      <c r="D11" s="501"/>
      <c r="E11" s="501"/>
      <c r="F11" s="502"/>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c r="A12" s="82">
        <f>ROWS(A$5:A12)</f>
        <v>8</v>
      </c>
      <c r="B12" s="85" t="s">
        <v>188</v>
      </c>
      <c r="C12" s="11"/>
      <c r="D12" s="503">
        <f>ROUND(SUM(D6:D11),2)</f>
        <v>0</v>
      </c>
      <c r="E12" s="503">
        <f>ROUND(SUM(E6:E11),2)</f>
        <v>0</v>
      </c>
      <c r="F12" s="517"/>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c r="A13" s="82">
        <f>ROWS(A$5:A13)</f>
        <v>9</v>
      </c>
      <c r="B13" s="85" t="s">
        <v>189</v>
      </c>
      <c r="C13" s="11"/>
      <c r="D13" s="518"/>
      <c r="E13" s="518"/>
      <c r="F13" s="506">
        <f>ROUND(SUM(F6:F11),2)</f>
        <v>0</v>
      </c>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c r="A14" s="82">
        <f>ROWS(A$5:A14)</f>
        <v>10</v>
      </c>
      <c r="B14" s="85" t="s">
        <v>117</v>
      </c>
      <c r="C14" s="11"/>
      <c r="D14" s="518"/>
      <c r="E14" s="518"/>
      <c r="F14" s="502"/>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ht="13" thickBot="1">
      <c r="A15" s="82">
        <f>ROWS(A$5:A15)</f>
        <v>11</v>
      </c>
      <c r="B15" s="85" t="s">
        <v>118</v>
      </c>
      <c r="C15" s="11"/>
      <c r="D15" s="518"/>
      <c r="E15" s="518"/>
      <c r="F15" s="506">
        <f>IF(SUM(F13:F14)&lt;&gt;F38,"Budget Not Balanced",ROUND(SUM(F13:F14),2))</f>
        <v>0</v>
      </c>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c r="A16" s="90">
        <f>ROWS(A$5:A16)</f>
        <v>12</v>
      </c>
      <c r="B16" s="91" t="s">
        <v>335</v>
      </c>
      <c r="C16" s="113"/>
      <c r="D16" s="519"/>
      <c r="E16" s="519"/>
      <c r="F16" s="520"/>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c r="A17" s="93">
        <f>ROWS(A$5:A17)</f>
        <v>13</v>
      </c>
      <c r="B17" s="94" t="s">
        <v>120</v>
      </c>
      <c r="C17" s="13"/>
      <c r="D17" s="473"/>
      <c r="E17" s="473"/>
      <c r="F17" s="474"/>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c r="A18" s="93">
        <f>ROWS(A$5:A18)</f>
        <v>14</v>
      </c>
      <c r="B18" s="94" t="s">
        <v>121</v>
      </c>
      <c r="C18" s="13"/>
      <c r="D18" s="473"/>
      <c r="E18" s="473"/>
      <c r="F18" s="474"/>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c r="A19" s="93">
        <f>ROWS(A$5:A19)</f>
        <v>15</v>
      </c>
      <c r="B19" s="94" t="s">
        <v>221</v>
      </c>
      <c r="C19" s="13"/>
      <c r="D19" s="473"/>
      <c r="E19" s="473"/>
      <c r="F19" s="474"/>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c r="A20" s="93">
        <f>ROWS(A$5:A20)</f>
        <v>16</v>
      </c>
      <c r="B20" s="94" t="s">
        <v>123</v>
      </c>
      <c r="C20" s="13"/>
      <c r="D20" s="509">
        <f>ROUND(SUM(D17:D19),2)</f>
        <v>0</v>
      </c>
      <c r="E20" s="509">
        <f>IF(SUM(E17:E19)&lt;&gt;D40,"Must = Col 1 Line 36",ROUND(SUM(E17:E19),2))</f>
        <v>0</v>
      </c>
      <c r="F20" s="510">
        <f>IF(SUM(F17:F19)&lt;&gt;E40,"Must = Col 2 Line 36",ROUND(SUM(F17:F19),2))</f>
        <v>0</v>
      </c>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c r="A21" s="93">
        <f>ROWS(A$5:A21)</f>
        <v>17</v>
      </c>
      <c r="B21" s="95" t="s">
        <v>251</v>
      </c>
      <c r="C21" s="115"/>
      <c r="D21" s="522"/>
      <c r="E21" s="522"/>
      <c r="F21" s="521"/>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c r="A22" s="93">
        <f>ROWS(A$5:A22)</f>
        <v>18</v>
      </c>
      <c r="B22" s="94" t="s">
        <v>125</v>
      </c>
      <c r="C22" s="95">
        <v>1115</v>
      </c>
      <c r="D22" s="511"/>
      <c r="E22" s="511"/>
      <c r="F22" s="512"/>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c r="A23" s="93">
        <v>18</v>
      </c>
      <c r="B23" s="94" t="s">
        <v>138</v>
      </c>
      <c r="C23" s="95">
        <v>1410</v>
      </c>
      <c r="D23" s="511"/>
      <c r="E23" s="473"/>
      <c r="F23" s="474"/>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c r="A24" s="93">
        <f>ROWS(A$5:A24)</f>
        <v>20</v>
      </c>
      <c r="B24" s="14"/>
      <c r="C24" s="13"/>
      <c r="D24" s="473"/>
      <c r="E24" s="473"/>
      <c r="F24" s="474"/>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c r="A25" s="93">
        <f>ROWS(A$5:A25)</f>
        <v>21</v>
      </c>
      <c r="B25" s="95" t="s">
        <v>252</v>
      </c>
      <c r="C25" s="112"/>
      <c r="D25" s="518"/>
      <c r="E25" s="518"/>
      <c r="F25" s="517"/>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c r="A26" s="93">
        <f>ROWS(A$5:A26)</f>
        <v>22</v>
      </c>
      <c r="B26" s="94" t="s">
        <v>151</v>
      </c>
      <c r="C26" s="95">
        <v>3130</v>
      </c>
      <c r="D26" s="473"/>
      <c r="E26" s="473"/>
      <c r="F26" s="521"/>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c r="A27" s="93">
        <f>ROWS(A$5:A27)</f>
        <v>23</v>
      </c>
      <c r="B27" s="94" t="s">
        <v>222</v>
      </c>
      <c r="C27" s="95">
        <v>3180</v>
      </c>
      <c r="D27" s="473"/>
      <c r="E27" s="473"/>
      <c r="F27" s="474"/>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c r="A28" s="93">
        <f>ROWS(A$5:A28)</f>
        <v>24</v>
      </c>
      <c r="B28" s="94" t="s">
        <v>223</v>
      </c>
      <c r="C28" s="95">
        <v>3300</v>
      </c>
      <c r="D28" s="623"/>
      <c r="E28" s="623"/>
      <c r="F28" s="624"/>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c r="A29" s="93">
        <f>ROWS(A$5:A29)</f>
        <v>25</v>
      </c>
      <c r="B29" s="14" t="s">
        <v>531</v>
      </c>
      <c r="C29" s="13"/>
      <c r="D29" s="473"/>
      <c r="E29" s="473"/>
      <c r="F29" s="634"/>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c r="A30" s="93">
        <f>ROWS(A$5:A30)</f>
        <v>26</v>
      </c>
      <c r="B30" s="95" t="s">
        <v>161</v>
      </c>
      <c r="C30" s="114"/>
      <c r="D30" s="522"/>
      <c r="E30" s="522"/>
      <c r="F30" s="521"/>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c r="A31" s="93">
        <f>ROWS(A$5:A31)</f>
        <v>27</v>
      </c>
      <c r="B31" s="94" t="s">
        <v>245</v>
      </c>
      <c r="C31" s="95">
        <v>4000</v>
      </c>
      <c r="D31" s="473"/>
      <c r="E31" s="473"/>
      <c r="F31" s="474"/>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c r="A32" s="93">
        <f>ROWS(A$5:A32)</f>
        <v>28</v>
      </c>
      <c r="B32" s="95" t="s">
        <v>169</v>
      </c>
      <c r="C32" s="114"/>
      <c r="D32" s="522"/>
      <c r="E32" s="522"/>
      <c r="F32" s="521"/>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c r="A33" s="93">
        <f>ROWS(A$5:A33)</f>
        <v>29</v>
      </c>
      <c r="B33" s="94" t="s">
        <v>427</v>
      </c>
      <c r="C33" s="95">
        <v>5100</v>
      </c>
      <c r="D33" s="473"/>
      <c r="E33" s="473"/>
      <c r="F33" s="474"/>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c r="A34" s="93">
        <f>ROWS(A$5:A34)</f>
        <v>30</v>
      </c>
      <c r="B34" s="94" t="s">
        <v>171</v>
      </c>
      <c r="C34" s="95">
        <v>5200</v>
      </c>
      <c r="D34" s="473"/>
      <c r="E34" s="473"/>
      <c r="F34" s="474"/>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c r="A35" s="93">
        <f>ROWS(A$5:A35)</f>
        <v>31</v>
      </c>
      <c r="B35" s="7" t="s">
        <v>177</v>
      </c>
      <c r="C35" s="13"/>
      <c r="D35" s="473"/>
      <c r="E35" s="473"/>
      <c r="F35" s="474"/>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c r="A36" s="93">
        <f>ROWS(A$5:A36)</f>
        <v>32</v>
      </c>
      <c r="B36" s="94" t="s">
        <v>178</v>
      </c>
      <c r="C36" s="13"/>
      <c r="D36" s="475">
        <f>ROUND(SUM(D20:D35),2)</f>
        <v>0</v>
      </c>
      <c r="E36" s="475">
        <f>ROUND(SUM(E20:E35),2)</f>
        <v>0</v>
      </c>
      <c r="F36" s="476">
        <f>ROUND(SUM(F20:F35),2)</f>
        <v>0</v>
      </c>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c r="A37" s="93">
        <f>ROWS(A$5:A37)</f>
        <v>33</v>
      </c>
      <c r="B37" s="94" t="s">
        <v>179</v>
      </c>
      <c r="C37" s="95">
        <v>1110</v>
      </c>
      <c r="D37" s="473"/>
      <c r="E37" s="473"/>
      <c r="F37" s="474"/>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c r="A38" s="93">
        <f>ROWS(A$5:A38)</f>
        <v>34</v>
      </c>
      <c r="B38" s="94" t="s">
        <v>180</v>
      </c>
      <c r="C38" s="13"/>
      <c r="D38" s="475">
        <f>ROUND(SUM(D36:D37),2)</f>
        <v>0</v>
      </c>
      <c r="E38" s="475">
        <f>ROUND(SUM(E36:E37),2)</f>
        <v>0</v>
      </c>
      <c r="F38" s="476">
        <f>ROUND(SUM(F36:F37),2)</f>
        <v>0</v>
      </c>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c r="A39" s="93">
        <f>ROWS(A$5:A39)</f>
        <v>35</v>
      </c>
      <c r="B39" s="94" t="s">
        <v>191</v>
      </c>
      <c r="C39" s="13"/>
      <c r="D39" s="475">
        <f>D12</f>
        <v>0</v>
      </c>
      <c r="E39" s="475">
        <f>E12</f>
        <v>0</v>
      </c>
      <c r="F39" s="521"/>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ht="13" thickBot="1">
      <c r="A40" s="97">
        <f>ROWS(A$5:A40)</f>
        <v>36</v>
      </c>
      <c r="B40" s="98" t="s">
        <v>182</v>
      </c>
      <c r="C40" s="15"/>
      <c r="D40" s="513">
        <f>ROUND(D38-D39,2)</f>
        <v>0</v>
      </c>
      <c r="E40" s="513">
        <f>ROUND(E38-E39,2)</f>
        <v>0</v>
      </c>
      <c r="F40" s="523"/>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ht="13" thickBot="1">
      <c r="A41" s="80"/>
      <c r="B41" s="80"/>
      <c r="C41" s="80"/>
      <c r="D41" s="285"/>
      <c r="E41" s="285"/>
      <c r="F41" s="289" t="s">
        <v>183</v>
      </c>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c r="B42" s="80"/>
      <c r="C42" s="80" t="s">
        <v>225</v>
      </c>
      <c r="D42" s="285"/>
      <c r="E42" s="285"/>
      <c r="F42" s="496">
        <f>F37</f>
        <v>0</v>
      </c>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c r="B43" s="80"/>
      <c r="C43" s="80" t="s">
        <v>461</v>
      </c>
      <c r="D43" s="285"/>
      <c r="E43" s="285"/>
      <c r="F43" s="497">
        <f>ROUND((F42*0.01)*1.0101,2)</f>
        <v>0</v>
      </c>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c r="B44" s="80"/>
      <c r="C44" s="80" t="s">
        <v>253</v>
      </c>
      <c r="D44" s="285"/>
      <c r="E44" s="285"/>
      <c r="F44" s="497"/>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row>
    <row r="45" spans="1:32" ht="13" thickBot="1">
      <c r="B45" s="80"/>
      <c r="C45" s="80" t="s">
        <v>227</v>
      </c>
      <c r="D45" s="285"/>
      <c r="E45" s="285"/>
      <c r="F45" s="498">
        <f>ROUND(SUM(F42:F44),2)</f>
        <v>0</v>
      </c>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row>
    <row r="46" spans="1:32" ht="6" customHeight="1">
      <c r="A46" s="80"/>
      <c r="B46" s="80"/>
      <c r="C46" s="80"/>
      <c r="D46" s="285"/>
      <c r="E46" s="285"/>
      <c r="F46" s="285"/>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1:32">
      <c r="A47" s="99" t="s">
        <v>228</v>
      </c>
      <c r="B47" s="80"/>
      <c r="C47" s="80"/>
      <c r="D47" s="285"/>
      <c r="E47" s="285"/>
      <c r="F47" s="285"/>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1:32" hidden="1">
      <c r="A48" s="80" t="s">
        <v>193</v>
      </c>
      <c r="B48" s="80"/>
      <c r="C48" s="80"/>
      <c r="D48" s="285"/>
      <c r="E48" s="285"/>
      <c r="F48" s="287" t="s">
        <v>254</v>
      </c>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4:32">
      <c r="D49" s="288"/>
      <c r="E49" s="288"/>
      <c r="F49" s="288"/>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4:32">
      <c r="D50" s="288"/>
      <c r="E50" s="288"/>
      <c r="F50" s="288"/>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4:32">
      <c r="D51" s="288"/>
      <c r="E51" s="288"/>
      <c r="F51" s="288"/>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4:32">
      <c r="D52" s="288"/>
      <c r="E52" s="288"/>
      <c r="F52" s="288"/>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row>
    <row r="53" spans="4:32">
      <c r="D53" s="288"/>
      <c r="E53" s="288"/>
      <c r="F53" s="288"/>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row>
    <row r="54" spans="4:32">
      <c r="D54" s="288"/>
      <c r="E54" s="288"/>
      <c r="F54" s="288"/>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row>
    <row r="55" spans="4:32">
      <c r="D55" s="288"/>
      <c r="E55" s="288"/>
      <c r="F55" s="288"/>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row>
    <row r="56" spans="4:32">
      <c r="D56" s="288"/>
      <c r="E56" s="288"/>
      <c r="F56" s="288"/>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row>
    <row r="57" spans="4:32">
      <c r="D57" s="288"/>
      <c r="E57" s="288"/>
      <c r="F57" s="288"/>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row>
    <row r="58" spans="4:32">
      <c r="D58" s="288"/>
      <c r="E58" s="288"/>
      <c r="F58" s="288"/>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row>
    <row r="59" spans="4:32">
      <c r="D59" s="288"/>
      <c r="E59" s="288"/>
      <c r="F59" s="288"/>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row>
    <row r="60" spans="4:32">
      <c r="D60" s="288"/>
      <c r="E60" s="288"/>
      <c r="F60" s="288"/>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row>
    <row r="61" spans="4:32">
      <c r="D61" s="288"/>
      <c r="E61" s="288"/>
      <c r="F61" s="288"/>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row>
    <row r="62" spans="4:32">
      <c r="D62" s="288"/>
      <c r="E62" s="288"/>
      <c r="F62" s="288"/>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row>
    <row r="63" spans="4:32">
      <c r="D63" s="288"/>
      <c r="E63" s="288"/>
      <c r="F63" s="288"/>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row>
    <row r="64" spans="4:32">
      <c r="D64" s="288"/>
      <c r="E64" s="288"/>
      <c r="F64" s="288"/>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row>
    <row r="65" spans="4:6">
      <c r="D65" s="288"/>
      <c r="E65" s="288"/>
      <c r="F65" s="288"/>
    </row>
    <row r="66" spans="4:6">
      <c r="D66" s="288"/>
      <c r="E66" s="288"/>
      <c r="F66" s="288"/>
    </row>
    <row r="67" spans="4:6">
      <c r="D67" s="288"/>
      <c r="E67" s="288"/>
      <c r="F67" s="288"/>
    </row>
    <row r="68" spans="4:6">
      <c r="D68" s="288"/>
      <c r="E68" s="288"/>
      <c r="F68" s="288"/>
    </row>
    <row r="69" spans="4:6">
      <c r="D69" s="288"/>
      <c r="E69" s="288"/>
      <c r="F69" s="288"/>
    </row>
    <row r="70" spans="4:6">
      <c r="D70" s="288"/>
      <c r="E70" s="288"/>
      <c r="F70" s="288"/>
    </row>
    <row r="71" spans="4:6">
      <c r="D71" s="288"/>
      <c r="E71" s="288"/>
      <c r="F71" s="288"/>
    </row>
    <row r="72" spans="4:6">
      <c r="D72" s="288"/>
      <c r="E72" s="288"/>
      <c r="F72" s="288"/>
    </row>
    <row r="73" spans="4:6">
      <c r="D73" s="288"/>
      <c r="E73" s="288"/>
      <c r="F73" s="288"/>
    </row>
    <row r="74" spans="4:6">
      <c r="D74" s="288"/>
      <c r="E74" s="288"/>
      <c r="F74" s="288"/>
    </row>
    <row r="75" spans="4:6">
      <c r="D75" s="288"/>
      <c r="E75" s="288"/>
      <c r="F75" s="288"/>
    </row>
    <row r="76" spans="4:6">
      <c r="D76" s="288"/>
      <c r="E76" s="288"/>
      <c r="F76" s="288"/>
    </row>
    <row r="77" spans="4:6">
      <c r="D77" s="288"/>
      <c r="E77" s="288"/>
      <c r="F77" s="288"/>
    </row>
    <row r="78" spans="4:6">
      <c r="D78" s="288"/>
      <c r="E78" s="288"/>
      <c r="F78" s="288"/>
    </row>
    <row r="79" spans="4:6">
      <c r="D79" s="288"/>
      <c r="E79" s="288"/>
      <c r="F79" s="288"/>
    </row>
    <row r="80" spans="4:6">
      <c r="D80" s="288"/>
      <c r="E80" s="288"/>
      <c r="F80" s="288"/>
    </row>
    <row r="81" spans="4:6">
      <c r="D81" s="288"/>
      <c r="E81" s="288"/>
      <c r="F81" s="288"/>
    </row>
    <row r="82" spans="4:6">
      <c r="D82" s="288"/>
      <c r="E82" s="288"/>
      <c r="F82" s="288"/>
    </row>
    <row r="83" spans="4:6">
      <c r="D83" s="288"/>
      <c r="E83" s="288"/>
      <c r="F83" s="288"/>
    </row>
    <row r="84" spans="4:6">
      <c r="D84" s="288"/>
      <c r="E84" s="288"/>
      <c r="F84" s="288"/>
    </row>
    <row r="85" spans="4:6">
      <c r="D85" s="288"/>
      <c r="E85" s="288"/>
      <c r="F85" s="288"/>
    </row>
    <row r="86" spans="4:6">
      <c r="D86" s="288"/>
      <c r="E86" s="288"/>
      <c r="F86" s="288"/>
    </row>
    <row r="87" spans="4:6">
      <c r="D87" s="288"/>
      <c r="E87" s="288"/>
      <c r="F87" s="288"/>
    </row>
    <row r="88" spans="4:6">
      <c r="D88" s="288"/>
      <c r="E88" s="288"/>
      <c r="F88" s="288"/>
    </row>
    <row r="89" spans="4:6">
      <c r="D89" s="288"/>
      <c r="E89" s="288"/>
      <c r="F89" s="288"/>
    </row>
    <row r="90" spans="4:6">
      <c r="D90" s="288"/>
      <c r="E90" s="288"/>
      <c r="F90" s="288"/>
    </row>
    <row r="91" spans="4:6">
      <c r="D91" s="288"/>
      <c r="E91" s="288"/>
      <c r="F91" s="288"/>
    </row>
    <row r="92" spans="4:6">
      <c r="D92" s="288"/>
      <c r="E92" s="288"/>
      <c r="F92" s="288"/>
    </row>
    <row r="93" spans="4:6">
      <c r="D93" s="288"/>
      <c r="E93" s="288"/>
      <c r="F93" s="288"/>
    </row>
    <row r="94" spans="4:6">
      <c r="D94" s="288"/>
      <c r="E94" s="288"/>
      <c r="F94" s="288"/>
    </row>
    <row r="95" spans="4:6">
      <c r="D95" s="288"/>
      <c r="E95" s="288"/>
      <c r="F95" s="288"/>
    </row>
    <row r="96" spans="4:6">
      <c r="D96" s="288"/>
      <c r="E96" s="288"/>
      <c r="F96" s="288"/>
    </row>
    <row r="97" spans="4:6">
      <c r="D97" s="288"/>
      <c r="E97" s="288"/>
      <c r="F97" s="288"/>
    </row>
    <row r="98" spans="4:6">
      <c r="D98" s="288"/>
      <c r="E98" s="288"/>
      <c r="F98" s="288"/>
    </row>
    <row r="99" spans="4:6">
      <c r="D99" s="288"/>
      <c r="E99" s="288"/>
      <c r="F99" s="288"/>
    </row>
    <row r="100" spans="4:6">
      <c r="D100" s="288"/>
      <c r="E100" s="288"/>
      <c r="F100" s="288"/>
    </row>
    <row r="101" spans="4:6">
      <c r="D101" s="288"/>
      <c r="E101" s="288"/>
      <c r="F101" s="288"/>
    </row>
    <row r="102" spans="4:6">
      <c r="D102" s="288"/>
      <c r="E102" s="288"/>
      <c r="F102" s="288"/>
    </row>
    <row r="103" spans="4:6">
      <c r="D103" s="288"/>
      <c r="E103" s="288"/>
      <c r="F103" s="288"/>
    </row>
    <row r="104" spans="4:6">
      <c r="D104" s="288"/>
      <c r="E104" s="288"/>
      <c r="F104" s="288"/>
    </row>
    <row r="105" spans="4:6">
      <c r="D105" s="288"/>
      <c r="E105" s="288"/>
      <c r="F105" s="288"/>
    </row>
    <row r="106" spans="4:6">
      <c r="D106" s="288"/>
      <c r="E106" s="288"/>
      <c r="F106" s="288"/>
    </row>
    <row r="107" spans="4:6">
      <c r="D107" s="288"/>
      <c r="E107" s="288"/>
      <c r="F107" s="288"/>
    </row>
    <row r="108" spans="4:6">
      <c r="D108" s="288"/>
      <c r="E108" s="288"/>
      <c r="F108" s="288"/>
    </row>
    <row r="109" spans="4:6">
      <c r="D109" s="288"/>
      <c r="E109" s="288"/>
      <c r="F109" s="288"/>
    </row>
    <row r="110" spans="4:6">
      <c r="D110" s="288"/>
      <c r="E110" s="288"/>
      <c r="F110" s="288"/>
    </row>
    <row r="111" spans="4:6">
      <c r="D111" s="288"/>
      <c r="E111" s="288"/>
      <c r="F111" s="288"/>
    </row>
    <row r="112" spans="4:6">
      <c r="D112" s="288"/>
      <c r="E112" s="288"/>
      <c r="F112" s="288"/>
    </row>
    <row r="113" spans="4:6">
      <c r="D113" s="288"/>
      <c r="E113" s="288"/>
      <c r="F113" s="288"/>
    </row>
    <row r="114" spans="4:6">
      <c r="D114" s="288"/>
      <c r="E114" s="288"/>
      <c r="F114" s="288"/>
    </row>
    <row r="115" spans="4:6">
      <c r="D115" s="288"/>
      <c r="E115" s="288"/>
      <c r="F115" s="288"/>
    </row>
    <row r="116" spans="4:6">
      <c r="D116" s="288"/>
      <c r="E116" s="288"/>
      <c r="F116" s="288"/>
    </row>
    <row r="117" spans="4:6">
      <c r="D117" s="288"/>
      <c r="E117" s="288"/>
      <c r="F117" s="288"/>
    </row>
    <row r="118" spans="4:6">
      <c r="D118" s="288"/>
      <c r="E118" s="288"/>
      <c r="F118" s="288"/>
    </row>
    <row r="119" spans="4:6">
      <c r="D119" s="288"/>
      <c r="E119" s="288"/>
      <c r="F119" s="288"/>
    </row>
    <row r="120" spans="4:6">
      <c r="D120" s="288"/>
      <c r="E120" s="288"/>
      <c r="F120" s="288"/>
    </row>
    <row r="121" spans="4:6">
      <c r="D121" s="288"/>
      <c r="E121" s="288"/>
      <c r="F121" s="288"/>
    </row>
    <row r="122" spans="4:6">
      <c r="D122" s="288"/>
      <c r="E122" s="288"/>
      <c r="F122" s="288"/>
    </row>
    <row r="123" spans="4:6">
      <c r="D123" s="288"/>
      <c r="E123" s="288"/>
      <c r="F123" s="288"/>
    </row>
    <row r="124" spans="4:6">
      <c r="D124" s="288"/>
      <c r="E124" s="288"/>
      <c r="F124" s="288"/>
    </row>
    <row r="125" spans="4:6">
      <c r="D125" s="288"/>
      <c r="E125" s="288"/>
      <c r="F125" s="288"/>
    </row>
    <row r="126" spans="4:6">
      <c r="D126" s="288"/>
      <c r="E126" s="288"/>
      <c r="F126" s="288"/>
    </row>
    <row r="127" spans="4:6">
      <c r="D127" s="288"/>
      <c r="E127" s="288"/>
      <c r="F127" s="288"/>
    </row>
    <row r="128" spans="4:6">
      <c r="D128" s="288"/>
      <c r="E128" s="288"/>
      <c r="F128" s="288"/>
    </row>
    <row r="129" spans="4:6">
      <c r="D129" s="288"/>
      <c r="E129" s="288"/>
      <c r="F129" s="288"/>
    </row>
    <row r="130" spans="4:6">
      <c r="D130" s="288"/>
      <c r="E130" s="288"/>
      <c r="F130" s="288"/>
    </row>
    <row r="131" spans="4:6">
      <c r="D131" s="288"/>
      <c r="E131" s="288"/>
      <c r="F131" s="288"/>
    </row>
    <row r="132" spans="4:6">
      <c r="D132" s="288"/>
      <c r="E132" s="288"/>
      <c r="F132" s="288"/>
    </row>
    <row r="133" spans="4:6">
      <c r="D133" s="288"/>
      <c r="E133" s="288"/>
      <c r="F133" s="288"/>
    </row>
    <row r="134" spans="4:6">
      <c r="D134" s="288"/>
      <c r="E134" s="288"/>
      <c r="F134" s="288"/>
    </row>
    <row r="135" spans="4:6">
      <c r="D135" s="288"/>
      <c r="E135" s="288"/>
      <c r="F135" s="288"/>
    </row>
    <row r="136" spans="4:6">
      <c r="D136" s="288"/>
      <c r="E136" s="288"/>
      <c r="F136" s="288"/>
    </row>
    <row r="137" spans="4:6">
      <c r="D137" s="288"/>
      <c r="E137" s="288"/>
      <c r="F137" s="288"/>
    </row>
    <row r="138" spans="4:6">
      <c r="D138" s="288"/>
      <c r="E138" s="288"/>
      <c r="F138" s="288"/>
    </row>
    <row r="139" spans="4:6">
      <c r="D139" s="288"/>
      <c r="E139" s="288"/>
      <c r="F139" s="288"/>
    </row>
    <row r="140" spans="4:6">
      <c r="D140" s="288"/>
      <c r="E140" s="288"/>
      <c r="F140" s="288"/>
    </row>
    <row r="141" spans="4:6">
      <c r="D141" s="288"/>
      <c r="E141" s="288"/>
      <c r="F141" s="288"/>
    </row>
    <row r="142" spans="4:6">
      <c r="D142" s="288"/>
      <c r="E142" s="288"/>
      <c r="F142" s="288"/>
    </row>
  </sheetData>
  <mergeCells count="6">
    <mergeCell ref="F3:F4"/>
    <mergeCell ref="C3:C4"/>
    <mergeCell ref="A3:A4"/>
    <mergeCell ref="B3:B4"/>
    <mergeCell ref="D3:D4"/>
    <mergeCell ref="E3:E4"/>
  </mergeCells>
  <phoneticPr fontId="16" type="noConversion"/>
  <printOptions horizontalCentered="1"/>
  <pageMargins left="0.25" right="0.25" top="0.35" bottom="0.4" header="0.5" footer="0.25"/>
  <pageSetup scale="94" orientation="landscape" horizontalDpi="300"/>
  <headerFooter alignWithMargins="0">
    <oddFooter>&amp;R&amp;"Arial,Bold"Qualified Capital Purpose Undertaking Fund</oddFooter>
  </headerFooter>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4"/>
  <sheetViews>
    <sheetView showZeros="0" topLeftCell="A24" workbookViewId="0">
      <selection activeCell="F5" sqref="F5"/>
    </sheetView>
  </sheetViews>
  <sheetFormatPr baseColWidth="10" defaultColWidth="9.1640625" defaultRowHeight="12" x14ac:dyDescent="0"/>
  <cols>
    <col min="1" max="1" width="4.6640625" style="76" customWidth="1"/>
    <col min="2" max="2" width="55.6640625" style="76" customWidth="1"/>
    <col min="3" max="3" width="8.6640625" style="76" customWidth="1"/>
    <col min="4" max="6" width="21.6640625" style="76" customWidth="1"/>
    <col min="7" max="16384" width="9.1640625" style="76"/>
  </cols>
  <sheetData>
    <row r="1" spans="1:32" ht="13" thickBot="1">
      <c r="A1" s="79" t="s">
        <v>19</v>
      </c>
      <c r="B1" s="79"/>
      <c r="C1" s="79"/>
      <c r="D1" s="79"/>
      <c r="E1" s="22" t="s">
        <v>267</v>
      </c>
      <c r="F1" s="306" t="str">
        <f>'Basic Data Input'!B3</f>
        <v>__-____</v>
      </c>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row>
    <row r="2" spans="1:32" ht="6" customHeight="1" thickBot="1">
      <c r="A2" s="80"/>
      <c r="B2" s="80"/>
      <c r="C2" s="80"/>
      <c r="D2" s="80"/>
      <c r="E2" s="80"/>
      <c r="F2" s="80"/>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1:32" ht="18" customHeight="1">
      <c r="A3" s="925" t="s">
        <v>63</v>
      </c>
      <c r="B3" s="933" t="s">
        <v>255</v>
      </c>
      <c r="C3" s="927" t="s">
        <v>349</v>
      </c>
      <c r="D3" s="923" t="s">
        <v>522</v>
      </c>
      <c r="E3" s="923" t="s">
        <v>523</v>
      </c>
      <c r="F3" s="917" t="s">
        <v>524</v>
      </c>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18" customHeight="1" thickBot="1">
      <c r="A4" s="926"/>
      <c r="B4" s="934"/>
      <c r="C4" s="928"/>
      <c r="D4" s="924"/>
      <c r="E4" s="924"/>
      <c r="F4" s="918"/>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c r="A5" s="82">
        <f>ROWS(A$5:A5)</f>
        <v>1</v>
      </c>
      <c r="B5" s="83" t="s">
        <v>256</v>
      </c>
      <c r="C5" s="111"/>
      <c r="D5" s="515"/>
      <c r="E5" s="515"/>
      <c r="F5" s="5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c r="A6" s="82">
        <f>ROWS(A$5:A6)</f>
        <v>2</v>
      </c>
      <c r="B6" s="85" t="s">
        <v>96</v>
      </c>
      <c r="C6" s="124" t="s">
        <v>97</v>
      </c>
      <c r="D6" s="501"/>
      <c r="E6" s="501"/>
      <c r="F6" s="502"/>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c r="A7" s="82">
        <f>ROWS(A$5:A7)</f>
        <v>3</v>
      </c>
      <c r="B7" s="85" t="s">
        <v>98</v>
      </c>
      <c r="C7" s="124" t="s">
        <v>309</v>
      </c>
      <c r="D7" s="501"/>
      <c r="E7" s="501"/>
      <c r="F7" s="502"/>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c r="A8" s="82">
        <f>ROWS(A$5:A8)</f>
        <v>4</v>
      </c>
      <c r="B8" s="85" t="s">
        <v>99</v>
      </c>
      <c r="C8" s="86">
        <v>2200</v>
      </c>
      <c r="D8" s="501"/>
      <c r="E8" s="501"/>
      <c r="F8" s="502"/>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c r="A9" s="82">
        <f>ROWS(A$5:A9)</f>
        <v>5</v>
      </c>
      <c r="B9" s="85" t="s">
        <v>101</v>
      </c>
      <c r="C9" s="86">
        <v>2320</v>
      </c>
      <c r="D9" s="501"/>
      <c r="E9" s="501"/>
      <c r="F9" s="502"/>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c r="A10" s="82">
        <f>ROWS(A$5:A10)</f>
        <v>6</v>
      </c>
      <c r="B10" s="85" t="s">
        <v>102</v>
      </c>
      <c r="C10" s="86">
        <v>2400</v>
      </c>
      <c r="D10" s="501"/>
      <c r="E10" s="501"/>
      <c r="F10" s="502"/>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c r="A11" s="82">
        <f>ROWS(A$5:A11)</f>
        <v>7</v>
      </c>
      <c r="B11" s="85" t="s">
        <v>103</v>
      </c>
      <c r="C11" s="86">
        <v>2510</v>
      </c>
      <c r="D11" s="501"/>
      <c r="E11" s="501"/>
      <c r="F11" s="502"/>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c r="A12" s="82">
        <f>ROWS(A$5:A12)</f>
        <v>8</v>
      </c>
      <c r="B12" s="85" t="s">
        <v>106</v>
      </c>
      <c r="C12" s="86">
        <v>3000</v>
      </c>
      <c r="D12" s="501"/>
      <c r="E12" s="501"/>
      <c r="F12" s="502"/>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c r="A13" s="82">
        <f>ROWS(A$5:A13)</f>
        <v>9</v>
      </c>
      <c r="B13" s="85" t="s">
        <v>107</v>
      </c>
      <c r="C13" s="86">
        <v>3500</v>
      </c>
      <c r="D13" s="501"/>
      <c r="E13" s="501"/>
      <c r="F13" s="502"/>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c r="A14" s="82">
        <f>ROWS(A$5:A14)</f>
        <v>10</v>
      </c>
      <c r="B14" s="85" t="s">
        <v>423</v>
      </c>
      <c r="C14" s="86">
        <v>4000</v>
      </c>
      <c r="D14" s="501"/>
      <c r="E14" s="501"/>
      <c r="F14" s="502"/>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c r="A15" s="82">
        <f>ROWS(A$5:A15)</f>
        <v>11</v>
      </c>
      <c r="B15" s="85" t="s">
        <v>109</v>
      </c>
      <c r="C15" s="86">
        <v>6000</v>
      </c>
      <c r="D15" s="501"/>
      <c r="E15" s="501"/>
      <c r="F15" s="502"/>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c r="A16" s="82">
        <f>ROWS(A$5:A16)</f>
        <v>12</v>
      </c>
      <c r="B16" s="85" t="s">
        <v>110</v>
      </c>
      <c r="C16" s="86">
        <v>7000</v>
      </c>
      <c r="D16" s="501"/>
      <c r="E16" s="501"/>
      <c r="F16" s="502"/>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c r="A17" s="82">
        <f>ROWS(A$5:A17)</f>
        <v>13</v>
      </c>
      <c r="B17" s="12"/>
      <c r="C17" s="11"/>
      <c r="D17" s="501"/>
      <c r="E17" s="501"/>
      <c r="F17" s="502"/>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c r="A18" s="82">
        <f>ROWS(A$5:A18)</f>
        <v>14</v>
      </c>
      <c r="B18" s="85" t="s">
        <v>258</v>
      </c>
      <c r="C18" s="11"/>
      <c r="D18" s="503">
        <f>ROUND(SUM(D6:D17),2)</f>
        <v>0</v>
      </c>
      <c r="E18" s="503">
        <f>ROUND(SUM(E6:E17),2)</f>
        <v>0</v>
      </c>
      <c r="F18" s="517"/>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c r="A19" s="82">
        <f>ROWS(A$5:A19)</f>
        <v>15</v>
      </c>
      <c r="B19" s="85" t="s">
        <v>259</v>
      </c>
      <c r="C19" s="11"/>
      <c r="D19" s="518"/>
      <c r="E19" s="518"/>
      <c r="F19" s="506">
        <f>ROUND(SUM(F6:F17),2)</f>
        <v>0</v>
      </c>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c r="A20" s="82">
        <f>ROWS(A$5:A20)</f>
        <v>16</v>
      </c>
      <c r="B20" s="85" t="s">
        <v>117</v>
      </c>
      <c r="C20" s="11"/>
      <c r="D20" s="518"/>
      <c r="E20" s="518"/>
      <c r="F20" s="502"/>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ht="13" thickBot="1">
      <c r="A21" s="82">
        <f>ROWS(A$5:A21)</f>
        <v>17</v>
      </c>
      <c r="B21" s="85" t="s">
        <v>118</v>
      </c>
      <c r="C21" s="11"/>
      <c r="D21" s="518"/>
      <c r="E21" s="518"/>
      <c r="F21" s="506">
        <f>IF(SUM(F19:F20)&lt;&gt;F40,"Budget Not Balanced",ROUND(F19+F20,2))</f>
        <v>0</v>
      </c>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c r="A22" s="90">
        <f>ROWS(A$5:A22)</f>
        <v>18</v>
      </c>
      <c r="B22" s="91" t="s">
        <v>337</v>
      </c>
      <c r="C22" s="113"/>
      <c r="D22" s="519"/>
      <c r="E22" s="519"/>
      <c r="F22" s="520"/>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c r="A23" s="93">
        <f>ROWS(A$5:A23)</f>
        <v>19</v>
      </c>
      <c r="B23" s="94" t="s">
        <v>120</v>
      </c>
      <c r="C23" s="13"/>
      <c r="D23" s="473"/>
      <c r="E23" s="473"/>
      <c r="F23" s="474"/>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c r="A24" s="93">
        <f>ROWS(A$5:A24)</f>
        <v>20</v>
      </c>
      <c r="B24" s="94" t="s">
        <v>121</v>
      </c>
      <c r="C24" s="13"/>
      <c r="D24" s="473"/>
      <c r="E24" s="473"/>
      <c r="F24" s="474"/>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c r="A25" s="93">
        <f>ROWS(A$5:A25)</f>
        <v>21</v>
      </c>
      <c r="B25" s="94" t="s">
        <v>123</v>
      </c>
      <c r="C25" s="13"/>
      <c r="D25" s="475">
        <f>ROUND(SUM(D23:D24),2)</f>
        <v>0</v>
      </c>
      <c r="E25" s="475">
        <f>IF(SUM(E23:E24)&lt;&gt;D42,"Must = Col 1 Line 38",ROUND(SUM(E23:E24),2))</f>
        <v>0</v>
      </c>
      <c r="F25" s="476">
        <f>IF(SUM(F23:F24)&lt;&gt;E42,"Must = Col 2 Line 38",ROUND(SUM(F23:F24),2))</f>
        <v>0</v>
      </c>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c r="A26" s="93">
        <f>ROWS(A$5:A26)</f>
        <v>22</v>
      </c>
      <c r="B26" s="95" t="s">
        <v>124</v>
      </c>
      <c r="C26" s="112"/>
      <c r="D26" s="518"/>
      <c r="E26" s="518"/>
      <c r="F26" s="517"/>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c r="A27" s="93">
        <f>ROWS(A$5:A27)</f>
        <v>23</v>
      </c>
      <c r="B27" s="94" t="s">
        <v>260</v>
      </c>
      <c r="C27" s="95" t="s">
        <v>129</v>
      </c>
      <c r="D27" s="473"/>
      <c r="E27" s="473"/>
      <c r="F27" s="538"/>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c r="A28" s="93">
        <f>ROWS(A$5:A28)</f>
        <v>24</v>
      </c>
      <c r="B28" s="14"/>
      <c r="C28" s="13"/>
      <c r="D28" s="473"/>
      <c r="E28" s="473"/>
      <c r="F28" s="474"/>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c r="A29" s="93">
        <f>ROWS(A$5:A29)</f>
        <v>25</v>
      </c>
      <c r="B29" s="95" t="s">
        <v>148</v>
      </c>
      <c r="C29" s="112"/>
      <c r="D29" s="518"/>
      <c r="E29" s="518"/>
      <c r="F29" s="517"/>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c r="A30" s="93">
        <f>ROWS(A$5:A30)</f>
        <v>26</v>
      </c>
      <c r="B30" s="94" t="s">
        <v>261</v>
      </c>
      <c r="C30" s="95">
        <v>3100</v>
      </c>
      <c r="D30" s="473"/>
      <c r="E30" s="473"/>
      <c r="F30" s="474"/>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c r="A31" s="93">
        <f>ROWS(A$5:A31)</f>
        <v>27</v>
      </c>
      <c r="B31" s="94" t="s">
        <v>107</v>
      </c>
      <c r="C31" s="95">
        <v>3500</v>
      </c>
      <c r="D31" s="473"/>
      <c r="E31" s="473"/>
      <c r="F31" s="474"/>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c r="A32" s="93">
        <f>ROWS(A$5:A32)</f>
        <v>28</v>
      </c>
      <c r="B32" s="14"/>
      <c r="C32" s="13"/>
      <c r="D32" s="473"/>
      <c r="E32" s="473"/>
      <c r="F32" s="474"/>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c r="A33" s="93">
        <f>ROWS(A$5:A33)</f>
        <v>29</v>
      </c>
      <c r="B33" s="95" t="s">
        <v>161</v>
      </c>
      <c r="C33" s="112"/>
      <c r="D33" s="518"/>
      <c r="E33" s="518"/>
      <c r="F33" s="517"/>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c r="A34" s="93">
        <f>ROWS(A$5:A34)</f>
        <v>30</v>
      </c>
      <c r="B34" s="94" t="s">
        <v>257</v>
      </c>
      <c r="C34" s="95">
        <v>4000</v>
      </c>
      <c r="D34" s="473"/>
      <c r="E34" s="473"/>
      <c r="F34" s="474"/>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c r="A35" s="93">
        <f>ROWS(A$5:A35)</f>
        <v>31</v>
      </c>
      <c r="B35" s="94" t="s">
        <v>424</v>
      </c>
      <c r="C35" s="86">
        <v>4699</v>
      </c>
      <c r="D35" s="501"/>
      <c r="E35" s="501"/>
      <c r="F35" s="502"/>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c r="A36" s="93">
        <f>ROWS(A$5:A36)</f>
        <v>32</v>
      </c>
      <c r="B36" s="94" t="s">
        <v>425</v>
      </c>
      <c r="C36" s="86">
        <v>4899</v>
      </c>
      <c r="D36" s="501"/>
      <c r="E36" s="501"/>
      <c r="F36" s="502"/>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c r="A37" s="93">
        <f>ROWS(A$5:A37)</f>
        <v>33</v>
      </c>
      <c r="B37" s="95" t="s">
        <v>169</v>
      </c>
      <c r="C37" s="112"/>
      <c r="D37" s="518"/>
      <c r="E37" s="518"/>
      <c r="F37" s="517"/>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c r="A38" s="93">
        <f>ROWS(A$5:A38)</f>
        <v>34</v>
      </c>
      <c r="B38" s="94" t="s">
        <v>190</v>
      </c>
      <c r="C38" s="95">
        <v>5500</v>
      </c>
      <c r="D38" s="473"/>
      <c r="E38" s="473"/>
      <c r="F38" s="474"/>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c r="A39" s="93">
        <f>ROWS(A$5:A39)</f>
        <v>35</v>
      </c>
      <c r="B39" s="14"/>
      <c r="C39" s="13"/>
      <c r="D39" s="473"/>
      <c r="E39" s="473"/>
      <c r="F39" s="474"/>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c r="A40" s="93">
        <f>ROWS(A$5:A40)</f>
        <v>36</v>
      </c>
      <c r="B40" s="94" t="s">
        <v>180</v>
      </c>
      <c r="C40" s="13"/>
      <c r="D40" s="475">
        <f>ROUND(SUM(D25:D39),2)</f>
        <v>0</v>
      </c>
      <c r="E40" s="475">
        <f>ROUND(SUM(E25:E39),2)</f>
        <v>0</v>
      </c>
      <c r="F40" s="476">
        <f>ROUND(SUM(F25:F39),2)</f>
        <v>0</v>
      </c>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c r="A41" s="93">
        <f>ROWS(A$5:A41)</f>
        <v>37</v>
      </c>
      <c r="B41" s="94" t="s">
        <v>262</v>
      </c>
      <c r="C41" s="13"/>
      <c r="D41" s="475">
        <f>D18</f>
        <v>0</v>
      </c>
      <c r="E41" s="475">
        <f>E18</f>
        <v>0</v>
      </c>
      <c r="F41" s="521"/>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ht="13" thickBot="1">
      <c r="A42" s="97">
        <f>ROWS(A$5:A42)</f>
        <v>38</v>
      </c>
      <c r="B42" s="98" t="s">
        <v>182</v>
      </c>
      <c r="C42" s="15"/>
      <c r="D42" s="513">
        <f>ROUND(D40-D41,2)</f>
        <v>0</v>
      </c>
      <c r="E42" s="513">
        <f>ROUND(E40-E41,2)</f>
        <v>0</v>
      </c>
      <c r="F42" s="523"/>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ht="6" customHeight="1">
      <c r="A43" s="80"/>
      <c r="B43" s="80"/>
      <c r="C43" s="80"/>
      <c r="D43" s="285"/>
      <c r="E43" s="285"/>
      <c r="F43" s="285"/>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c r="A44" s="99" t="s">
        <v>263</v>
      </c>
      <c r="B44" s="99"/>
      <c r="C44" s="99"/>
      <c r="D44" s="286"/>
      <c r="E44" s="286"/>
      <c r="F44" s="285"/>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row>
    <row r="45" spans="1:32" ht="6" customHeight="1">
      <c r="A45" s="99"/>
      <c r="B45" s="99"/>
      <c r="C45" s="99"/>
      <c r="D45" s="286"/>
      <c r="E45" s="286"/>
      <c r="F45" s="285"/>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row>
    <row r="46" spans="1:32">
      <c r="A46" s="99" t="s">
        <v>428</v>
      </c>
      <c r="B46" s="99"/>
      <c r="C46" s="99"/>
      <c r="D46" s="286"/>
      <c r="E46" s="286"/>
      <c r="F46" s="285"/>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1:32" ht="6" hidden="1" customHeight="1">
      <c r="A47" s="99"/>
      <c r="B47" s="99"/>
      <c r="C47" s="99"/>
      <c r="D47" s="286"/>
      <c r="E47" s="286"/>
      <c r="F47" s="285"/>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1:32" ht="6" hidden="1" customHeight="1">
      <c r="A48" s="80"/>
      <c r="B48" s="80"/>
      <c r="C48" s="80"/>
      <c r="D48" s="285"/>
      <c r="E48" s="285"/>
      <c r="F48" s="285"/>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1:32" hidden="1">
      <c r="A49" s="80" t="s">
        <v>193</v>
      </c>
      <c r="B49" s="80"/>
      <c r="C49" s="80"/>
      <c r="D49" s="285"/>
      <c r="E49" s="285"/>
      <c r="F49" s="287" t="s">
        <v>265</v>
      </c>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1:32">
      <c r="D50" s="288"/>
      <c r="E50" s="288"/>
      <c r="F50" s="288"/>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1:32">
      <c r="D51" s="288"/>
      <c r="E51" s="288"/>
      <c r="F51" s="288"/>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1:32">
      <c r="D52" s="288"/>
      <c r="E52" s="288"/>
      <c r="F52" s="288"/>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row>
    <row r="53" spans="1:32">
      <c r="D53" s="288"/>
      <c r="E53" s="288"/>
      <c r="F53" s="288"/>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row>
    <row r="54" spans="1:32">
      <c r="D54" s="288"/>
      <c r="E54" s="288"/>
      <c r="F54" s="288"/>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row>
    <row r="55" spans="1:32">
      <c r="D55" s="288"/>
      <c r="E55" s="288"/>
      <c r="F55" s="288"/>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row>
    <row r="56" spans="1:32">
      <c r="D56" s="288"/>
      <c r="E56" s="288"/>
      <c r="F56" s="288"/>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row>
    <row r="57" spans="1:32">
      <c r="D57" s="288"/>
      <c r="E57" s="288"/>
      <c r="F57" s="288"/>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row>
    <row r="58" spans="1:32">
      <c r="D58" s="288"/>
      <c r="E58" s="288"/>
      <c r="F58" s="288"/>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row>
    <row r="59" spans="1:32">
      <c r="D59" s="288"/>
      <c r="E59" s="288"/>
      <c r="F59" s="288"/>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row>
    <row r="60" spans="1:32">
      <c r="D60" s="288"/>
      <c r="E60" s="288"/>
      <c r="F60" s="288"/>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row>
    <row r="61" spans="1:32">
      <c r="D61" s="288"/>
      <c r="E61" s="288"/>
      <c r="F61" s="288"/>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row>
    <row r="62" spans="1:32">
      <c r="D62" s="288"/>
      <c r="E62" s="288"/>
      <c r="F62" s="288"/>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row>
    <row r="63" spans="1:32">
      <c r="D63" s="288"/>
      <c r="E63" s="288"/>
      <c r="F63" s="288"/>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row>
    <row r="64" spans="1:32">
      <c r="D64" s="288"/>
      <c r="E64" s="288"/>
      <c r="F64" s="288"/>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row>
    <row r="65" spans="4:32">
      <c r="D65" s="288"/>
      <c r="E65" s="288"/>
      <c r="F65" s="288"/>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row>
    <row r="66" spans="4:32">
      <c r="D66" s="288"/>
      <c r="E66" s="288"/>
      <c r="F66" s="288"/>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row>
    <row r="67" spans="4:32">
      <c r="D67" s="288"/>
      <c r="E67" s="288"/>
      <c r="F67" s="288"/>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row>
    <row r="68" spans="4:32">
      <c r="D68" s="288"/>
      <c r="E68" s="288"/>
      <c r="F68" s="288"/>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row>
    <row r="69" spans="4:32">
      <c r="D69" s="288"/>
      <c r="E69" s="288"/>
      <c r="F69" s="288"/>
    </row>
    <row r="70" spans="4:32">
      <c r="D70" s="288"/>
      <c r="E70" s="288"/>
      <c r="F70" s="288"/>
    </row>
    <row r="71" spans="4:32">
      <c r="D71" s="288"/>
      <c r="E71" s="288"/>
      <c r="F71" s="288"/>
    </row>
    <row r="72" spans="4:32">
      <c r="D72" s="288"/>
      <c r="E72" s="288"/>
      <c r="F72" s="288"/>
    </row>
    <row r="73" spans="4:32">
      <c r="D73" s="288"/>
      <c r="E73" s="288"/>
      <c r="F73" s="288"/>
    </row>
    <row r="74" spans="4:32">
      <c r="D74" s="288"/>
      <c r="E74" s="288"/>
      <c r="F74" s="288"/>
    </row>
    <row r="75" spans="4:32">
      <c r="D75" s="288"/>
      <c r="E75" s="288"/>
      <c r="F75" s="288"/>
    </row>
    <row r="76" spans="4:32">
      <c r="D76" s="288"/>
      <c r="E76" s="288"/>
      <c r="F76" s="288"/>
    </row>
    <row r="77" spans="4:32">
      <c r="D77" s="288"/>
      <c r="E77" s="288"/>
      <c r="F77" s="288"/>
    </row>
    <row r="78" spans="4:32">
      <c r="D78" s="288"/>
      <c r="E78" s="288"/>
      <c r="F78" s="288"/>
    </row>
    <row r="79" spans="4:32">
      <c r="D79" s="288"/>
      <c r="E79" s="288"/>
      <c r="F79" s="288"/>
    </row>
    <row r="80" spans="4:32">
      <c r="D80" s="288"/>
      <c r="E80" s="288"/>
      <c r="F80" s="288"/>
    </row>
    <row r="81" spans="4:6">
      <c r="D81" s="288"/>
      <c r="E81" s="288"/>
      <c r="F81" s="288"/>
    </row>
    <row r="82" spans="4:6">
      <c r="D82" s="288"/>
      <c r="E82" s="288"/>
      <c r="F82" s="288"/>
    </row>
    <row r="83" spans="4:6">
      <c r="D83" s="288"/>
      <c r="E83" s="288"/>
      <c r="F83" s="288"/>
    </row>
    <row r="84" spans="4:6">
      <c r="D84" s="288"/>
      <c r="E84" s="288"/>
      <c r="F84" s="288"/>
    </row>
    <row r="85" spans="4:6">
      <c r="D85" s="288"/>
      <c r="E85" s="288"/>
      <c r="F85" s="288"/>
    </row>
    <row r="86" spans="4:6">
      <c r="D86" s="288"/>
      <c r="E86" s="288"/>
      <c r="F86" s="288"/>
    </row>
    <row r="87" spans="4:6">
      <c r="D87" s="288"/>
      <c r="E87" s="288"/>
      <c r="F87" s="288"/>
    </row>
    <row r="88" spans="4:6">
      <c r="D88" s="288"/>
      <c r="E88" s="288"/>
      <c r="F88" s="288"/>
    </row>
    <row r="89" spans="4:6">
      <c r="D89" s="288"/>
      <c r="E89" s="288"/>
      <c r="F89" s="288"/>
    </row>
    <row r="90" spans="4:6">
      <c r="D90" s="288"/>
      <c r="E90" s="288"/>
      <c r="F90" s="288"/>
    </row>
    <row r="91" spans="4:6">
      <c r="D91" s="288"/>
      <c r="E91" s="288"/>
      <c r="F91" s="288"/>
    </row>
    <row r="92" spans="4:6">
      <c r="D92" s="288"/>
      <c r="E92" s="288"/>
      <c r="F92" s="288"/>
    </row>
    <row r="93" spans="4:6">
      <c r="D93" s="288"/>
      <c r="E93" s="288"/>
      <c r="F93" s="288"/>
    </row>
    <row r="94" spans="4:6">
      <c r="D94" s="288"/>
      <c r="E94" s="288"/>
      <c r="F94" s="288"/>
    </row>
    <row r="95" spans="4:6">
      <c r="D95" s="288"/>
      <c r="E95" s="288"/>
      <c r="F95" s="288"/>
    </row>
    <row r="96" spans="4:6">
      <c r="D96" s="288"/>
      <c r="E96" s="288"/>
      <c r="F96" s="288"/>
    </row>
    <row r="97" spans="4:6">
      <c r="D97" s="288"/>
      <c r="E97" s="288"/>
      <c r="F97" s="288"/>
    </row>
    <row r="98" spans="4:6">
      <c r="D98" s="288"/>
      <c r="E98" s="288"/>
      <c r="F98" s="288"/>
    </row>
    <row r="99" spans="4:6">
      <c r="D99" s="288"/>
      <c r="E99" s="288"/>
      <c r="F99" s="288"/>
    </row>
    <row r="100" spans="4:6">
      <c r="D100" s="288"/>
      <c r="E100" s="288"/>
      <c r="F100" s="288"/>
    </row>
    <row r="101" spans="4:6">
      <c r="D101" s="288"/>
      <c r="E101" s="288"/>
      <c r="F101" s="288"/>
    </row>
    <row r="102" spans="4:6">
      <c r="D102" s="288"/>
      <c r="E102" s="288"/>
      <c r="F102" s="288"/>
    </row>
    <row r="103" spans="4:6">
      <c r="D103" s="288"/>
      <c r="E103" s="288"/>
      <c r="F103" s="288"/>
    </row>
    <row r="104" spans="4:6">
      <c r="D104" s="288"/>
      <c r="E104" s="288"/>
      <c r="F104" s="288"/>
    </row>
    <row r="105" spans="4:6">
      <c r="D105" s="288"/>
      <c r="E105" s="288"/>
      <c r="F105" s="288"/>
    </row>
    <row r="106" spans="4:6">
      <c r="D106" s="288"/>
      <c r="E106" s="288"/>
      <c r="F106" s="288"/>
    </row>
    <row r="107" spans="4:6">
      <c r="D107" s="288"/>
      <c r="E107" s="288"/>
      <c r="F107" s="288"/>
    </row>
    <row r="108" spans="4:6">
      <c r="D108" s="288"/>
      <c r="E108" s="288"/>
      <c r="F108" s="288"/>
    </row>
    <row r="109" spans="4:6">
      <c r="D109" s="288"/>
      <c r="E109" s="288"/>
      <c r="F109" s="288"/>
    </row>
    <row r="110" spans="4:6">
      <c r="D110" s="288"/>
      <c r="E110" s="288"/>
      <c r="F110" s="288"/>
    </row>
    <row r="111" spans="4:6">
      <c r="D111" s="288"/>
      <c r="E111" s="288"/>
      <c r="F111" s="288"/>
    </row>
    <row r="112" spans="4:6">
      <c r="D112" s="288"/>
      <c r="E112" s="288"/>
      <c r="F112" s="288"/>
    </row>
    <row r="113" spans="4:6">
      <c r="D113" s="288"/>
      <c r="E113" s="288"/>
      <c r="F113" s="288"/>
    </row>
    <row r="114" spans="4:6">
      <c r="D114" s="288"/>
      <c r="E114" s="288"/>
      <c r="F114" s="288"/>
    </row>
    <row r="115" spans="4:6">
      <c r="D115" s="288"/>
      <c r="E115" s="288"/>
      <c r="F115" s="288"/>
    </row>
    <row r="116" spans="4:6">
      <c r="D116" s="288"/>
      <c r="E116" s="288"/>
      <c r="F116" s="288"/>
    </row>
    <row r="117" spans="4:6">
      <c r="D117" s="288"/>
      <c r="E117" s="288"/>
      <c r="F117" s="288"/>
    </row>
    <row r="118" spans="4:6">
      <c r="D118" s="288"/>
      <c r="E118" s="288"/>
      <c r="F118" s="288"/>
    </row>
    <row r="119" spans="4:6">
      <c r="D119" s="288"/>
      <c r="E119" s="288"/>
      <c r="F119" s="288"/>
    </row>
    <row r="120" spans="4:6">
      <c r="D120" s="288"/>
      <c r="E120" s="288"/>
      <c r="F120" s="288"/>
    </row>
    <row r="121" spans="4:6">
      <c r="D121" s="288"/>
      <c r="E121" s="288"/>
      <c r="F121" s="288"/>
    </row>
    <row r="122" spans="4:6">
      <c r="D122" s="288"/>
      <c r="E122" s="288"/>
      <c r="F122" s="288"/>
    </row>
    <row r="123" spans="4:6">
      <c r="D123" s="288"/>
      <c r="E123" s="288"/>
      <c r="F123" s="288"/>
    </row>
    <row r="124" spans="4:6">
      <c r="D124" s="288"/>
      <c r="E124" s="288"/>
      <c r="F124" s="288"/>
    </row>
    <row r="125" spans="4:6">
      <c r="D125" s="288"/>
      <c r="E125" s="288"/>
      <c r="F125" s="288"/>
    </row>
    <row r="126" spans="4:6">
      <c r="D126" s="288"/>
      <c r="E126" s="288"/>
      <c r="F126" s="288"/>
    </row>
    <row r="127" spans="4:6">
      <c r="D127" s="288"/>
      <c r="E127" s="288"/>
      <c r="F127" s="288"/>
    </row>
    <row r="128" spans="4:6">
      <c r="D128" s="288"/>
      <c r="E128" s="288"/>
      <c r="F128" s="288"/>
    </row>
    <row r="129" spans="4:6">
      <c r="D129" s="288"/>
      <c r="E129" s="288"/>
      <c r="F129" s="288"/>
    </row>
    <row r="130" spans="4:6">
      <c r="D130" s="288"/>
      <c r="E130" s="288"/>
      <c r="F130" s="288"/>
    </row>
    <row r="131" spans="4:6">
      <c r="D131" s="288"/>
      <c r="E131" s="288"/>
      <c r="F131" s="288"/>
    </row>
    <row r="132" spans="4:6">
      <c r="D132" s="288"/>
      <c r="E132" s="288"/>
      <c r="F132" s="288"/>
    </row>
    <row r="133" spans="4:6">
      <c r="D133" s="288"/>
      <c r="E133" s="288"/>
      <c r="F133" s="288"/>
    </row>
    <row r="134" spans="4:6">
      <c r="D134" s="288"/>
      <c r="E134" s="288"/>
      <c r="F134" s="288"/>
    </row>
    <row r="135" spans="4:6">
      <c r="D135" s="288"/>
      <c r="E135" s="288"/>
      <c r="F135" s="288"/>
    </row>
    <row r="136" spans="4:6">
      <c r="D136" s="288"/>
      <c r="E136" s="288"/>
      <c r="F136" s="288"/>
    </row>
    <row r="137" spans="4:6">
      <c r="D137" s="288"/>
      <c r="E137" s="288"/>
      <c r="F137" s="288"/>
    </row>
    <row r="138" spans="4:6">
      <c r="D138" s="288"/>
      <c r="E138" s="288"/>
      <c r="F138" s="288"/>
    </row>
    <row r="139" spans="4:6">
      <c r="D139" s="288"/>
      <c r="E139" s="288"/>
      <c r="F139" s="288"/>
    </row>
    <row r="140" spans="4:6">
      <c r="D140" s="288"/>
      <c r="E140" s="288"/>
      <c r="F140" s="288"/>
    </row>
    <row r="141" spans="4:6">
      <c r="D141" s="288"/>
      <c r="E141" s="288"/>
      <c r="F141" s="288"/>
    </row>
    <row r="142" spans="4:6">
      <c r="D142" s="288"/>
      <c r="E142" s="288"/>
      <c r="F142" s="288"/>
    </row>
    <row r="143" spans="4:6">
      <c r="D143" s="288"/>
      <c r="E143" s="288"/>
      <c r="F143" s="288"/>
    </row>
    <row r="144" spans="4:6">
      <c r="D144" s="288"/>
      <c r="E144" s="288"/>
      <c r="F144" s="288"/>
    </row>
  </sheetData>
  <mergeCells count="6">
    <mergeCell ref="F3:F4"/>
    <mergeCell ref="C3:C4"/>
    <mergeCell ref="A3:A4"/>
    <mergeCell ref="B3:B4"/>
    <mergeCell ref="D3:D4"/>
    <mergeCell ref="E3:E4"/>
  </mergeCells>
  <phoneticPr fontId="16" type="noConversion"/>
  <printOptions horizontalCentered="1"/>
  <pageMargins left="0.25" right="0.25" top="0.35" bottom="0.45" header="0.5" footer="0.25"/>
  <pageSetup scale="98" orientation="landscape" horizontalDpi="300"/>
  <headerFooter alignWithMargins="0">
    <oddFooter>&amp;R&amp;"Arial,Bold"Cooperative Fund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C23"/>
  <sheetViews>
    <sheetView workbookViewId="0">
      <selection activeCell="A27" sqref="A27"/>
    </sheetView>
  </sheetViews>
  <sheetFormatPr baseColWidth="10" defaultColWidth="9.1640625" defaultRowHeight="12" x14ac:dyDescent="0"/>
  <cols>
    <col min="1" max="1" width="43.1640625" style="20" customWidth="1"/>
    <col min="2" max="2" width="40.6640625" style="20" customWidth="1"/>
    <col min="3" max="4" width="25.6640625" style="20" customWidth="1"/>
    <col min="5" max="16384" width="9.1640625" style="20"/>
  </cols>
  <sheetData>
    <row r="1" spans="1:3" ht="38.25" customHeight="1">
      <c r="A1" s="712" t="s">
        <v>435</v>
      </c>
      <c r="B1" s="712"/>
      <c r="C1" s="712"/>
    </row>
    <row r="2" spans="1:3" ht="20.25" customHeight="1" thickBot="1">
      <c r="A2" s="442"/>
      <c r="B2" s="455" t="s">
        <v>436</v>
      </c>
      <c r="C2"/>
    </row>
    <row r="3" spans="1:3" ht="13.5" customHeight="1" thickTop="1">
      <c r="A3" s="446" t="s">
        <v>268</v>
      </c>
      <c r="B3" s="447" t="s">
        <v>441</v>
      </c>
      <c r="C3" s="713" t="s">
        <v>437</v>
      </c>
    </row>
    <row r="4" spans="1:3" ht="12.75" customHeight="1">
      <c r="A4" s="448" t="s">
        <v>269</v>
      </c>
      <c r="B4" s="445" t="s">
        <v>442</v>
      </c>
      <c r="C4" s="714"/>
    </row>
    <row r="5" spans="1:3" ht="12.75" customHeight="1">
      <c r="A5" s="448" t="s">
        <v>270</v>
      </c>
      <c r="B5" s="445" t="s">
        <v>443</v>
      </c>
      <c r="C5" s="714"/>
    </row>
    <row r="6" spans="1:3" ht="12.75" customHeight="1">
      <c r="A6" s="448" t="s">
        <v>271</v>
      </c>
      <c r="B6" s="445" t="s">
        <v>438</v>
      </c>
      <c r="C6" s="714"/>
    </row>
    <row r="7" spans="1:3" ht="12.75" hidden="1" customHeight="1">
      <c r="A7" s="448" t="s">
        <v>272</v>
      </c>
      <c r="B7" s="449"/>
      <c r="C7" s="714"/>
    </row>
    <row r="8" spans="1:3" ht="12.75" customHeight="1">
      <c r="A8" s="459" t="s">
        <v>273</v>
      </c>
      <c r="B8" s="450"/>
      <c r="C8" s="714"/>
    </row>
    <row r="9" spans="1:3" ht="12.75" customHeight="1">
      <c r="A9" s="451" t="s">
        <v>317</v>
      </c>
      <c r="B9" s="443" t="s">
        <v>438</v>
      </c>
      <c r="C9" s="714"/>
    </row>
    <row r="10" spans="1:3" ht="12.75" customHeight="1">
      <c r="A10" s="451" t="s">
        <v>318</v>
      </c>
      <c r="B10" s="444" t="s">
        <v>439</v>
      </c>
      <c r="C10" s="714"/>
    </row>
    <row r="11" spans="1:3" ht="12.75" customHeight="1">
      <c r="A11" s="451" t="s">
        <v>319</v>
      </c>
      <c r="B11" s="443" t="s">
        <v>497</v>
      </c>
      <c r="C11" s="714"/>
    </row>
    <row r="12" spans="1:3" ht="12.75" customHeight="1">
      <c r="A12" s="451" t="s">
        <v>320</v>
      </c>
      <c r="B12" s="443" t="s">
        <v>438</v>
      </c>
      <c r="C12" s="714"/>
    </row>
    <row r="13" spans="1:3" ht="12.75" customHeight="1">
      <c r="A13" s="451" t="s">
        <v>321</v>
      </c>
      <c r="B13" s="443" t="s">
        <v>438</v>
      </c>
      <c r="C13" s="714"/>
    </row>
    <row r="14" spans="1:3" ht="13.5" customHeight="1">
      <c r="A14" s="451" t="s">
        <v>322</v>
      </c>
      <c r="B14" s="444" t="s">
        <v>440</v>
      </c>
      <c r="C14" s="714"/>
    </row>
    <row r="15" spans="1:3">
      <c r="A15" s="460" t="s">
        <v>383</v>
      </c>
      <c r="B15" s="450"/>
      <c r="C15" s="714"/>
    </row>
    <row r="16" spans="1:3">
      <c r="A16" s="451" t="s">
        <v>317</v>
      </c>
      <c r="B16" s="443" t="s">
        <v>438</v>
      </c>
      <c r="C16" s="714"/>
    </row>
    <row r="17" spans="1:3">
      <c r="A17" s="451" t="s">
        <v>318</v>
      </c>
      <c r="B17" s="444" t="s">
        <v>439</v>
      </c>
      <c r="C17" s="714"/>
    </row>
    <row r="18" spans="1:3">
      <c r="A18" s="451" t="s">
        <v>319</v>
      </c>
      <c r="B18" s="443" t="s">
        <v>497</v>
      </c>
      <c r="C18" s="714"/>
    </row>
    <row r="19" spans="1:3">
      <c r="A19" s="451" t="s">
        <v>320</v>
      </c>
      <c r="B19" s="443" t="s">
        <v>438</v>
      </c>
      <c r="C19" s="714"/>
    </row>
    <row r="20" spans="1:3">
      <c r="A20" s="451" t="s">
        <v>321</v>
      </c>
      <c r="B20" s="443" t="s">
        <v>438</v>
      </c>
      <c r="C20" s="714"/>
    </row>
    <row r="21" spans="1:3">
      <c r="A21" s="451" t="s">
        <v>322</v>
      </c>
      <c r="B21" s="444" t="s">
        <v>440</v>
      </c>
      <c r="C21" s="714"/>
    </row>
    <row r="22" spans="1:3" ht="6" customHeight="1" thickBot="1">
      <c r="A22" s="452"/>
      <c r="B22" s="454"/>
      <c r="C22" s="453"/>
    </row>
    <row r="23" spans="1:3" ht="13" thickTop="1"/>
  </sheetData>
  <sheetProtection sheet="1" objects="1" scenarios="1"/>
  <mergeCells count="2">
    <mergeCell ref="A1:C1"/>
    <mergeCell ref="C3:C21"/>
  </mergeCells>
  <phoneticPr fontId="16" type="noConversion"/>
  <printOptions horizontalCentered="1"/>
  <pageMargins left="0.5" right="0.5" top="1" bottom="1" header="0.5" footer="0.5"/>
  <pageSetup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40"/>
  <sheetViews>
    <sheetView showZeros="0" showOutlineSymbols="0" workbookViewId="0">
      <selection activeCell="F5" sqref="F5"/>
    </sheetView>
  </sheetViews>
  <sheetFormatPr baseColWidth="10" defaultColWidth="9.1640625" defaultRowHeight="10" x14ac:dyDescent="0"/>
  <cols>
    <col min="1" max="1" width="4.6640625" style="126" customWidth="1"/>
    <col min="2" max="2" width="55.6640625" style="126" customWidth="1"/>
    <col min="3" max="3" width="8.6640625" style="126" customWidth="1"/>
    <col min="4" max="6" width="21.6640625" style="126" customWidth="1"/>
    <col min="7" max="7" width="20.6640625" style="126" customWidth="1"/>
    <col min="8" max="16384" width="9.1640625" style="126"/>
  </cols>
  <sheetData>
    <row r="1" spans="1:32" ht="14.5" customHeight="1" thickBot="1">
      <c r="A1" s="125" t="s">
        <v>93</v>
      </c>
      <c r="B1" s="125"/>
      <c r="C1" s="125"/>
      <c r="D1" s="125"/>
      <c r="E1" s="22" t="s">
        <v>267</v>
      </c>
      <c r="F1" s="305" t="str">
        <f>'Basic Data Input'!B3</f>
        <v>__-____</v>
      </c>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row>
    <row r="2" spans="1:32" ht="9" customHeight="1" thickBot="1">
      <c r="A2" s="125"/>
      <c r="B2" s="125"/>
      <c r="C2" s="125"/>
      <c r="D2" s="125"/>
      <c r="E2" s="125"/>
      <c r="F2" s="125"/>
      <c r="G2" s="436"/>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row>
    <row r="3" spans="1:32" s="338" customFormat="1" ht="18" customHeight="1">
      <c r="A3" s="925" t="s">
        <v>63</v>
      </c>
      <c r="B3" s="933" t="s">
        <v>332</v>
      </c>
      <c r="C3" s="927" t="s">
        <v>349</v>
      </c>
      <c r="D3" s="935" t="s">
        <v>522</v>
      </c>
      <c r="E3" s="935" t="s">
        <v>523</v>
      </c>
      <c r="F3" s="937" t="s">
        <v>524</v>
      </c>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s="338" customFormat="1" ht="18" customHeight="1" thickBot="1">
      <c r="A4" s="926"/>
      <c r="B4" s="934"/>
      <c r="C4" s="928"/>
      <c r="D4" s="936"/>
      <c r="E4" s="936"/>
      <c r="F4" s="938"/>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s="338" customFormat="1" ht="12">
      <c r="A5" s="82">
        <f>ROWS(A$5:A5)</f>
        <v>1</v>
      </c>
      <c r="B5" s="83" t="s">
        <v>256</v>
      </c>
      <c r="C5" s="111"/>
      <c r="D5" s="539"/>
      <c r="E5" s="539"/>
      <c r="F5" s="540"/>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1:32" s="338" customFormat="1" ht="12">
      <c r="A6" s="82">
        <f>ROWS(A$5:A6)</f>
        <v>2</v>
      </c>
      <c r="B6" s="85" t="s">
        <v>333</v>
      </c>
      <c r="C6" s="339"/>
      <c r="D6" s="511"/>
      <c r="E6" s="511"/>
      <c r="F6" s="502"/>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row>
    <row r="7" spans="1:32" s="338" customFormat="1" ht="12">
      <c r="A7" s="82">
        <f>ROWS(A$5:A7)</f>
        <v>3</v>
      </c>
      <c r="B7" s="85" t="s">
        <v>334</v>
      </c>
      <c r="C7" s="339"/>
      <c r="D7" s="511"/>
      <c r="E7" s="511"/>
      <c r="F7" s="502"/>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row>
    <row r="8" spans="1:32" s="338" customFormat="1" ht="12">
      <c r="A8" s="82">
        <f>ROWS(A$5:A8)</f>
        <v>4</v>
      </c>
      <c r="B8" s="85" t="s">
        <v>350</v>
      </c>
      <c r="C8" s="11"/>
      <c r="D8" s="511"/>
      <c r="E8" s="511"/>
      <c r="F8" s="502"/>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row>
    <row r="9" spans="1:32" s="338" customFormat="1" ht="12">
      <c r="A9" s="82">
        <f>ROWS(A$5:A9)</f>
        <v>5</v>
      </c>
      <c r="B9" s="12"/>
      <c r="C9" s="11"/>
      <c r="D9" s="511"/>
      <c r="E9" s="511"/>
      <c r="F9" s="502"/>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spans="1:32" s="338" customFormat="1" ht="12">
      <c r="A10" s="82">
        <f>ROWS(A$5:A10)</f>
        <v>6</v>
      </c>
      <c r="B10" s="12"/>
      <c r="C10" s="11"/>
      <c r="D10" s="511"/>
      <c r="E10" s="511"/>
      <c r="F10" s="502"/>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spans="1:32" s="338" customFormat="1" ht="12">
      <c r="A11" s="82">
        <f>ROWS(A$5:A11)</f>
        <v>7</v>
      </c>
      <c r="B11" s="12"/>
      <c r="C11" s="11"/>
      <c r="D11" s="511"/>
      <c r="E11" s="511"/>
      <c r="F11" s="502"/>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row>
    <row r="12" spans="1:32" s="338" customFormat="1" ht="12">
      <c r="A12" s="82">
        <f>ROWS(A$5:A12)</f>
        <v>8</v>
      </c>
      <c r="B12" s="12"/>
      <c r="C12" s="11"/>
      <c r="D12" s="511"/>
      <c r="E12" s="511"/>
      <c r="F12" s="502"/>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row>
    <row r="13" spans="1:32" s="338" customFormat="1" ht="12">
      <c r="A13" s="82">
        <f>ROWS(A$5:A13)</f>
        <v>9</v>
      </c>
      <c r="B13" s="12"/>
      <c r="C13" s="11"/>
      <c r="D13" s="511"/>
      <c r="E13" s="511"/>
      <c r="F13" s="502"/>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row>
    <row r="14" spans="1:32" s="338" customFormat="1" ht="12">
      <c r="A14" s="82">
        <f>ROWS(A$5:A14)</f>
        <v>10</v>
      </c>
      <c r="B14" s="12"/>
      <c r="C14" s="11"/>
      <c r="D14" s="511"/>
      <c r="E14" s="511"/>
      <c r="F14" s="502"/>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row>
    <row r="15" spans="1:32" s="338" customFormat="1" ht="12">
      <c r="A15" s="82">
        <f>ROWS(A$5:A15)</f>
        <v>11</v>
      </c>
      <c r="B15" s="12"/>
      <c r="C15" s="11"/>
      <c r="D15" s="511"/>
      <c r="E15" s="511"/>
      <c r="F15" s="502"/>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row>
    <row r="16" spans="1:32" s="338" customFormat="1" ht="12">
      <c r="A16" s="82">
        <f>ROWS(A$5:A16)</f>
        <v>12</v>
      </c>
      <c r="B16" s="12"/>
      <c r="C16" s="11"/>
      <c r="D16" s="511"/>
      <c r="E16" s="511"/>
      <c r="F16" s="502"/>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row>
    <row r="17" spans="1:32" s="338" customFormat="1" ht="12">
      <c r="A17" s="82">
        <f>ROWS(A$5:A17)</f>
        <v>13</v>
      </c>
      <c r="B17" s="12"/>
      <c r="C17" s="11"/>
      <c r="D17" s="511"/>
      <c r="E17" s="511"/>
      <c r="F17" s="502"/>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row>
    <row r="18" spans="1:32" s="338" customFormat="1" ht="12">
      <c r="A18" s="82">
        <f>ROWS(A$5:A18)</f>
        <v>14</v>
      </c>
      <c r="B18" s="85" t="s">
        <v>258</v>
      </c>
      <c r="C18" s="86"/>
      <c r="D18" s="541">
        <f>ROUND(SUM(D6:D17),2)</f>
        <v>0</v>
      </c>
      <c r="E18" s="541">
        <f>ROUND(SUM(E6:E17),2)</f>
        <v>0</v>
      </c>
      <c r="F18" s="542"/>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row>
    <row r="19" spans="1:32" s="338" customFormat="1" ht="12">
      <c r="A19" s="82">
        <f>ROWS(A$5:A19)</f>
        <v>15</v>
      </c>
      <c r="B19" s="85" t="s">
        <v>259</v>
      </c>
      <c r="C19" s="86"/>
      <c r="D19" s="543"/>
      <c r="E19" s="543"/>
      <c r="F19" s="506">
        <f>ROUND(SUM(F6:F17),2)</f>
        <v>0</v>
      </c>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row>
    <row r="20" spans="1:32" s="338" customFormat="1" ht="12">
      <c r="A20" s="82">
        <f>ROWS(A$5:A20)</f>
        <v>16</v>
      </c>
      <c r="B20" s="85" t="s">
        <v>117</v>
      </c>
      <c r="C20" s="86"/>
      <c r="D20" s="543"/>
      <c r="E20" s="543"/>
      <c r="F20" s="502"/>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row>
    <row r="21" spans="1:32" s="338" customFormat="1" ht="13" thickBot="1">
      <c r="A21" s="82">
        <f>ROWS(A$5:A21)</f>
        <v>17</v>
      </c>
      <c r="B21" s="85" t="s">
        <v>118</v>
      </c>
      <c r="C21" s="86"/>
      <c r="D21" s="543"/>
      <c r="E21" s="543"/>
      <c r="F21" s="476">
        <f>IF(SUM(F19:F20)&lt;&gt;F38,"Budget Not Balanced",ROUND(SUM(F19:F20),2))</f>
        <v>0</v>
      </c>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row>
    <row r="22" spans="1:32" s="338" customFormat="1" ht="12">
      <c r="A22" s="90">
        <f>ROWS(A$5:A22)</f>
        <v>18</v>
      </c>
      <c r="B22" s="91" t="s">
        <v>335</v>
      </c>
      <c r="C22" s="113"/>
      <c r="D22" s="544"/>
      <c r="E22" s="544"/>
      <c r="F22" s="545"/>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row>
    <row r="23" spans="1:32" s="338" customFormat="1" ht="12">
      <c r="A23" s="93">
        <f>ROWS(A$5:A23)</f>
        <v>19</v>
      </c>
      <c r="B23" s="94" t="s">
        <v>120</v>
      </c>
      <c r="C23" s="13"/>
      <c r="D23" s="511"/>
      <c r="E23" s="511"/>
      <c r="F23" s="474"/>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row>
    <row r="24" spans="1:32" s="338" customFormat="1" ht="12">
      <c r="A24" s="93">
        <f>ROWS(A$5:A24)</f>
        <v>20</v>
      </c>
      <c r="B24" s="94" t="s">
        <v>121</v>
      </c>
      <c r="C24" s="13"/>
      <c r="D24" s="511"/>
      <c r="E24" s="511"/>
      <c r="F24" s="474"/>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row>
    <row r="25" spans="1:32" s="338" customFormat="1" ht="12">
      <c r="A25" s="93">
        <f>ROWS(A$5:A25)</f>
        <v>21</v>
      </c>
      <c r="B25" s="94" t="s">
        <v>123</v>
      </c>
      <c r="C25" s="13"/>
      <c r="D25" s="475">
        <f>ROUND(SUM(D23:D24),2)</f>
        <v>0</v>
      </c>
      <c r="E25" s="475">
        <f>IF(SUM(E23:E24)&lt;&gt;D40,"Must = Col 1 Line 36",ROUND(SUM(E23:E24),2))</f>
        <v>0</v>
      </c>
      <c r="F25" s="476">
        <f>IF(SUM(F23:F24)&lt;&gt;E40,"Must = Col 2 Line 36",ROUND(SUM(F23:F24),2))</f>
        <v>0</v>
      </c>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row>
    <row r="26" spans="1:32" s="338" customFormat="1" ht="12">
      <c r="A26" s="93">
        <f>ROWS(A$5:A26)</f>
        <v>22</v>
      </c>
      <c r="B26" s="95" t="s">
        <v>124</v>
      </c>
      <c r="C26" s="112"/>
      <c r="D26" s="543"/>
      <c r="E26" s="543"/>
      <c r="F26" s="542"/>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row>
    <row r="27" spans="1:32" s="338" customFormat="1" ht="12">
      <c r="A27" s="93">
        <f>ROWS(A$5:A27)</f>
        <v>23</v>
      </c>
      <c r="B27" s="94" t="s">
        <v>138</v>
      </c>
      <c r="C27" s="95">
        <v>1410</v>
      </c>
      <c r="D27" s="511"/>
      <c r="E27" s="511"/>
      <c r="F27" s="538"/>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row>
    <row r="28" spans="1:32" s="338" customFormat="1" ht="12">
      <c r="A28" s="93">
        <f>ROWS(A$5:A28)</f>
        <v>24</v>
      </c>
      <c r="B28" s="94" t="s">
        <v>333</v>
      </c>
      <c r="C28" s="95">
        <v>1741</v>
      </c>
      <c r="D28" s="511"/>
      <c r="E28" s="511"/>
      <c r="F28" s="474"/>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row>
    <row r="29" spans="1:32" s="338" customFormat="1" ht="12">
      <c r="A29" s="93">
        <f>ROWS(A$5:A29)</f>
        <v>25</v>
      </c>
      <c r="B29" s="94" t="s">
        <v>334</v>
      </c>
      <c r="C29" s="95">
        <v>1742</v>
      </c>
      <c r="D29" s="511"/>
      <c r="E29" s="511"/>
      <c r="F29" s="474"/>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row>
    <row r="30" spans="1:32" s="338" customFormat="1" ht="12">
      <c r="A30" s="93">
        <f>ROWS(A$5:A30)</f>
        <v>26</v>
      </c>
      <c r="B30" s="94" t="s">
        <v>350</v>
      </c>
      <c r="C30" s="95">
        <v>1743</v>
      </c>
      <c r="D30" s="511"/>
      <c r="E30" s="511"/>
      <c r="F30" s="474"/>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row>
    <row r="31" spans="1:32" s="338" customFormat="1" ht="12">
      <c r="A31" s="93">
        <f>ROWS(A$5:A31)</f>
        <v>27</v>
      </c>
      <c r="B31" s="14"/>
      <c r="C31" s="13"/>
      <c r="D31" s="511"/>
      <c r="E31" s="511"/>
      <c r="F31" s="474"/>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row>
    <row r="32" spans="1:32" s="338" customFormat="1" ht="12">
      <c r="A32" s="93">
        <f>ROWS(A$5:A32)</f>
        <v>28</v>
      </c>
      <c r="B32" s="14"/>
      <c r="C32" s="13"/>
      <c r="D32" s="511"/>
      <c r="E32" s="511"/>
      <c r="F32" s="474"/>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row>
    <row r="33" spans="1:32" s="338" customFormat="1" ht="12">
      <c r="A33" s="93">
        <f>ROWS(A$5:A33)</f>
        <v>29</v>
      </c>
      <c r="B33" s="14"/>
      <c r="C33" s="13"/>
      <c r="D33" s="511"/>
      <c r="E33" s="511"/>
      <c r="F33" s="474"/>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row>
    <row r="34" spans="1:32" s="338" customFormat="1" ht="12">
      <c r="A34" s="93">
        <f>ROWS(A$5:A34)</f>
        <v>30</v>
      </c>
      <c r="B34" s="95" t="s">
        <v>169</v>
      </c>
      <c r="C34" s="112"/>
      <c r="D34" s="543"/>
      <c r="E34" s="543"/>
      <c r="F34" s="542"/>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row>
    <row r="35" spans="1:32" s="338" customFormat="1" ht="12">
      <c r="A35" s="93">
        <f>ROWS(A$5:A35)</f>
        <v>31</v>
      </c>
      <c r="B35" s="14"/>
      <c r="C35" s="13"/>
      <c r="D35" s="511"/>
      <c r="E35" s="511"/>
      <c r="F35" s="474"/>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row>
    <row r="36" spans="1:32" s="338" customFormat="1" ht="12">
      <c r="A36" s="93">
        <f>ROWS(A$5:A36)</f>
        <v>32</v>
      </c>
      <c r="B36" s="14"/>
      <c r="C36" s="13"/>
      <c r="D36" s="511"/>
      <c r="E36" s="511"/>
      <c r="F36" s="474"/>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s="338" customFormat="1" ht="12">
      <c r="A37" s="93">
        <f>ROWS(A$5:A37)</f>
        <v>33</v>
      </c>
      <c r="B37" s="14"/>
      <c r="C37" s="13"/>
      <c r="D37" s="511"/>
      <c r="E37" s="511"/>
      <c r="F37" s="474"/>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row>
    <row r="38" spans="1:32" s="338" customFormat="1" ht="12">
      <c r="A38" s="93">
        <f>ROWS(A$5:A38)</f>
        <v>34</v>
      </c>
      <c r="B38" s="94" t="s">
        <v>180</v>
      </c>
      <c r="C38" s="13"/>
      <c r="D38" s="541">
        <f>SUM(D25:D37)</f>
        <v>0</v>
      </c>
      <c r="E38" s="541">
        <f>SUM(E25:E37)</f>
        <v>0</v>
      </c>
      <c r="F38" s="476">
        <f>SUM(F25:F37)</f>
        <v>0</v>
      </c>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row>
    <row r="39" spans="1:32" s="338" customFormat="1" ht="12">
      <c r="A39" s="93">
        <f>ROWS(A$5:A39)</f>
        <v>35</v>
      </c>
      <c r="B39" s="94" t="s">
        <v>262</v>
      </c>
      <c r="C39" s="13"/>
      <c r="D39" s="509">
        <f>D18</f>
        <v>0</v>
      </c>
      <c r="E39" s="509">
        <f>E18</f>
        <v>0</v>
      </c>
      <c r="F39" s="54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row>
    <row r="40" spans="1:32" s="338" customFormat="1" ht="13" thickBot="1">
      <c r="A40" s="97">
        <f>ROWS(A$5:A40)</f>
        <v>36</v>
      </c>
      <c r="B40" s="98" t="s">
        <v>182</v>
      </c>
      <c r="C40" s="15"/>
      <c r="D40" s="513">
        <f>ROUND(D38-D39,2)</f>
        <v>0</v>
      </c>
      <c r="E40" s="513">
        <f>ROUND(E38-E39,2)</f>
        <v>0</v>
      </c>
      <c r="F40" s="547"/>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row>
    <row r="41" spans="1:32" s="338" customFormat="1" ht="6" customHeight="1">
      <c r="A41" s="80"/>
      <c r="B41" s="80"/>
      <c r="C41" s="80"/>
      <c r="D41" s="80"/>
      <c r="E41" s="80"/>
      <c r="F41" s="80"/>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row>
    <row r="42" spans="1:32" s="338" customFormat="1" ht="12">
      <c r="A42" s="99" t="s">
        <v>264</v>
      </c>
      <c r="B42" s="99"/>
      <c r="C42" s="99"/>
      <c r="D42" s="99"/>
      <c r="E42" s="99"/>
      <c r="F42" s="80"/>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row>
    <row r="43" spans="1:32" s="338" customFormat="1" ht="6" customHeight="1">
      <c r="A43" s="99"/>
      <c r="B43" s="99"/>
      <c r="C43" s="99"/>
      <c r="D43" s="99"/>
      <c r="E43" s="99"/>
      <c r="F43" s="80"/>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row>
    <row r="44" spans="1:32" ht="12" customHeight="1">
      <c r="A44" s="129"/>
      <c r="B44" s="129"/>
      <c r="C44" s="129"/>
      <c r="D44" s="284"/>
      <c r="E44" s="283"/>
      <c r="F44" s="281"/>
      <c r="G44" s="437"/>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row>
    <row r="45" spans="1:32" ht="12" customHeight="1">
      <c r="A45" s="129"/>
      <c r="B45" s="129"/>
      <c r="C45" s="129"/>
      <c r="D45" s="284"/>
      <c r="E45" s="283"/>
      <c r="F45" s="281"/>
      <c r="G45" s="438"/>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row>
    <row r="46" spans="1:32" ht="3" hidden="1" customHeight="1" thickTop="1">
      <c r="D46" s="281"/>
      <c r="E46" s="281"/>
      <c r="F46" s="281"/>
      <c r="G46" s="438"/>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row>
    <row r="47" spans="1:32" ht="12" hidden="1" customHeight="1">
      <c r="D47" s="281"/>
      <c r="E47" s="281"/>
      <c r="F47" s="281"/>
      <c r="G47" s="439" t="s">
        <v>266</v>
      </c>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row>
    <row r="48" spans="1:32">
      <c r="D48" s="281"/>
      <c r="E48" s="281"/>
      <c r="F48" s="281"/>
      <c r="G48" s="438"/>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row>
    <row r="49" spans="2:32">
      <c r="D49" s="281"/>
      <c r="E49" s="281"/>
      <c r="F49" s="281"/>
      <c r="G49" s="438"/>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row>
    <row r="50" spans="2:32">
      <c r="D50" s="281"/>
      <c r="E50" s="281"/>
      <c r="F50" s="281"/>
      <c r="G50" s="438"/>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row>
    <row r="51" spans="2:32">
      <c r="D51" s="281"/>
      <c r="E51" s="281"/>
      <c r="F51" s="281"/>
      <c r="G51" s="438"/>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row>
    <row r="52" spans="2:32">
      <c r="B52" s="128"/>
      <c r="C52" s="127"/>
      <c r="D52" s="281"/>
      <c r="E52" s="281"/>
      <c r="F52" s="281"/>
      <c r="G52" s="438"/>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row>
    <row r="53" spans="2:32">
      <c r="D53" s="281"/>
      <c r="E53" s="281"/>
      <c r="F53" s="281"/>
      <c r="G53" s="438"/>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row>
    <row r="54" spans="2:32">
      <c r="D54" s="281"/>
      <c r="E54" s="281"/>
      <c r="F54" s="281"/>
      <c r="G54" s="438"/>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row>
    <row r="55" spans="2:32">
      <c r="D55" s="281"/>
      <c r="E55" s="281"/>
      <c r="F55" s="281"/>
      <c r="G55" s="438"/>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row>
    <row r="56" spans="2:32">
      <c r="D56" s="281"/>
      <c r="E56" s="281"/>
      <c r="F56" s="281"/>
      <c r="G56" s="438"/>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row>
    <row r="57" spans="2:32">
      <c r="D57" s="281"/>
      <c r="E57" s="281"/>
      <c r="F57" s="281"/>
      <c r="G57" s="438"/>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row>
    <row r="58" spans="2:32">
      <c r="D58" s="281"/>
      <c r="E58" s="281"/>
      <c r="F58" s="281"/>
      <c r="G58" s="438"/>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row>
    <row r="59" spans="2:32">
      <c r="D59" s="281"/>
      <c r="E59" s="281"/>
      <c r="F59" s="281"/>
      <c r="G59" s="438"/>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row>
    <row r="60" spans="2:32">
      <c r="D60" s="281"/>
      <c r="E60" s="281"/>
      <c r="F60" s="281"/>
      <c r="G60" s="438"/>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row>
    <row r="61" spans="2:32">
      <c r="D61" s="281"/>
      <c r="E61" s="281"/>
      <c r="F61" s="281"/>
      <c r="G61" s="438"/>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row>
    <row r="62" spans="2:32">
      <c r="D62" s="281"/>
      <c r="E62" s="281"/>
      <c r="F62" s="281"/>
      <c r="G62" s="438"/>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row>
    <row r="63" spans="2:32">
      <c r="D63" s="281"/>
      <c r="E63" s="281"/>
      <c r="F63" s="281"/>
      <c r="G63" s="438"/>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row>
    <row r="64" spans="2:32">
      <c r="D64" s="281"/>
      <c r="E64" s="281"/>
      <c r="F64" s="281"/>
      <c r="G64" s="438"/>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row>
    <row r="65" spans="4:32">
      <c r="D65" s="281"/>
      <c r="E65" s="281"/>
      <c r="F65" s="281"/>
      <c r="G65" s="438"/>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row>
    <row r="66" spans="4:32">
      <c r="D66" s="281"/>
      <c r="E66" s="281"/>
      <c r="F66" s="281"/>
      <c r="G66" s="438"/>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row>
    <row r="67" spans="4:32">
      <c r="D67" s="281"/>
      <c r="E67" s="281"/>
      <c r="F67" s="281"/>
      <c r="G67" s="438"/>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row>
    <row r="68" spans="4:32">
      <c r="D68" s="281"/>
      <c r="E68" s="281"/>
      <c r="F68" s="281"/>
      <c r="G68" s="438"/>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row>
    <row r="69" spans="4:32">
      <c r="D69" s="281"/>
      <c r="E69" s="281"/>
      <c r="F69" s="281"/>
      <c r="G69" s="438"/>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row>
    <row r="70" spans="4:32">
      <c r="D70" s="281"/>
      <c r="E70" s="281"/>
      <c r="F70" s="281"/>
      <c r="G70" s="281"/>
    </row>
    <row r="71" spans="4:32">
      <c r="D71" s="281"/>
      <c r="E71" s="281"/>
      <c r="F71" s="281"/>
      <c r="G71" s="281"/>
    </row>
    <row r="72" spans="4:32">
      <c r="D72" s="281"/>
      <c r="E72" s="281"/>
      <c r="F72" s="281"/>
      <c r="G72" s="281"/>
    </row>
    <row r="73" spans="4:32">
      <c r="D73" s="281"/>
      <c r="E73" s="281"/>
      <c r="F73" s="281"/>
      <c r="G73" s="281"/>
    </row>
    <row r="74" spans="4:32">
      <c r="D74" s="281"/>
      <c r="E74" s="281"/>
      <c r="F74" s="281"/>
      <c r="G74" s="281"/>
    </row>
    <row r="75" spans="4:32">
      <c r="D75" s="281"/>
      <c r="E75" s="281"/>
      <c r="F75" s="281"/>
      <c r="G75" s="281"/>
    </row>
    <row r="76" spans="4:32">
      <c r="D76" s="281"/>
      <c r="E76" s="281"/>
      <c r="F76" s="281"/>
      <c r="G76" s="281"/>
    </row>
    <row r="77" spans="4:32">
      <c r="D77" s="281"/>
      <c r="E77" s="281"/>
      <c r="F77" s="281"/>
      <c r="G77" s="281"/>
    </row>
    <row r="78" spans="4:32">
      <c r="D78" s="281"/>
      <c r="E78" s="281"/>
      <c r="F78" s="281"/>
      <c r="G78" s="281"/>
    </row>
    <row r="79" spans="4:32">
      <c r="D79" s="281"/>
      <c r="E79" s="281"/>
      <c r="F79" s="281"/>
      <c r="G79" s="281"/>
    </row>
    <row r="80" spans="4:32">
      <c r="D80" s="281"/>
      <c r="E80" s="281"/>
      <c r="F80" s="281"/>
      <c r="G80" s="281"/>
    </row>
    <row r="81" spans="4:7">
      <c r="D81" s="281"/>
      <c r="E81" s="281"/>
      <c r="F81" s="281"/>
      <c r="G81" s="281"/>
    </row>
    <row r="82" spans="4:7">
      <c r="D82" s="281"/>
      <c r="E82" s="281"/>
      <c r="F82" s="281"/>
      <c r="G82" s="281"/>
    </row>
    <row r="83" spans="4:7">
      <c r="D83" s="281"/>
      <c r="E83" s="281"/>
      <c r="F83" s="281"/>
      <c r="G83" s="281"/>
    </row>
    <row r="84" spans="4:7">
      <c r="D84" s="281"/>
      <c r="E84" s="281"/>
      <c r="F84" s="281"/>
      <c r="G84" s="281"/>
    </row>
    <row r="85" spans="4:7">
      <c r="D85" s="281"/>
      <c r="E85" s="281"/>
      <c r="F85" s="281"/>
      <c r="G85" s="281"/>
    </row>
    <row r="86" spans="4:7">
      <c r="D86" s="281"/>
      <c r="E86" s="281"/>
      <c r="F86" s="281"/>
      <c r="G86" s="281"/>
    </row>
    <row r="87" spans="4:7">
      <c r="D87" s="281"/>
      <c r="E87" s="281"/>
      <c r="F87" s="281"/>
      <c r="G87" s="281"/>
    </row>
    <row r="88" spans="4:7">
      <c r="D88" s="281"/>
      <c r="E88" s="281"/>
      <c r="F88" s="281"/>
      <c r="G88" s="281"/>
    </row>
    <row r="89" spans="4:7">
      <c r="D89" s="281"/>
      <c r="E89" s="281"/>
      <c r="F89" s="281"/>
      <c r="G89" s="281"/>
    </row>
    <row r="90" spans="4:7">
      <c r="D90" s="281"/>
      <c r="E90" s="281"/>
      <c r="F90" s="281"/>
      <c r="G90" s="281"/>
    </row>
    <row r="91" spans="4:7">
      <c r="D91" s="281"/>
      <c r="E91" s="281"/>
      <c r="F91" s="281"/>
      <c r="G91" s="281"/>
    </row>
    <row r="92" spans="4:7">
      <c r="D92" s="281"/>
      <c r="E92" s="281"/>
      <c r="F92" s="281"/>
      <c r="G92" s="281"/>
    </row>
    <row r="93" spans="4:7">
      <c r="D93" s="281"/>
      <c r="E93" s="281"/>
      <c r="F93" s="281"/>
      <c r="G93" s="281"/>
    </row>
    <row r="94" spans="4:7">
      <c r="D94" s="281"/>
      <c r="E94" s="281"/>
      <c r="F94" s="281"/>
      <c r="G94" s="281"/>
    </row>
    <row r="95" spans="4:7">
      <c r="D95" s="281"/>
      <c r="E95" s="281"/>
      <c r="F95" s="281"/>
      <c r="G95" s="281"/>
    </row>
    <row r="96" spans="4:7">
      <c r="D96" s="281"/>
      <c r="E96" s="281"/>
      <c r="F96" s="281"/>
      <c r="G96" s="281"/>
    </row>
    <row r="97" spans="4:7">
      <c r="D97" s="281"/>
      <c r="E97" s="281"/>
      <c r="F97" s="281"/>
      <c r="G97" s="281"/>
    </row>
    <row r="98" spans="4:7">
      <c r="D98" s="281"/>
      <c r="E98" s="281"/>
      <c r="F98" s="281"/>
      <c r="G98" s="281"/>
    </row>
    <row r="99" spans="4:7">
      <c r="D99" s="281"/>
      <c r="E99" s="281"/>
      <c r="F99" s="281"/>
      <c r="G99" s="281"/>
    </row>
    <row r="100" spans="4:7">
      <c r="D100" s="281"/>
      <c r="E100" s="281"/>
      <c r="F100" s="281"/>
      <c r="G100" s="281"/>
    </row>
    <row r="101" spans="4:7">
      <c r="D101" s="281"/>
      <c r="E101" s="281"/>
      <c r="F101" s="281"/>
      <c r="G101" s="281"/>
    </row>
    <row r="102" spans="4:7">
      <c r="D102" s="281"/>
      <c r="E102" s="281"/>
      <c r="F102" s="281"/>
      <c r="G102" s="281"/>
    </row>
    <row r="103" spans="4:7">
      <c r="D103" s="281"/>
      <c r="E103" s="281"/>
      <c r="F103" s="281"/>
      <c r="G103" s="281"/>
    </row>
    <row r="104" spans="4:7">
      <c r="D104" s="281"/>
      <c r="E104" s="281"/>
      <c r="F104" s="281"/>
      <c r="G104" s="281"/>
    </row>
    <row r="105" spans="4:7">
      <c r="D105" s="281"/>
      <c r="E105" s="281"/>
      <c r="F105" s="281"/>
      <c r="G105" s="281"/>
    </row>
    <row r="106" spans="4:7">
      <c r="D106" s="281"/>
      <c r="E106" s="281"/>
      <c r="F106" s="281"/>
      <c r="G106" s="281"/>
    </row>
    <row r="107" spans="4:7">
      <c r="D107" s="281"/>
      <c r="E107" s="281"/>
      <c r="F107" s="281"/>
      <c r="G107" s="281"/>
    </row>
    <row r="108" spans="4:7">
      <c r="D108" s="281"/>
      <c r="E108" s="281"/>
      <c r="F108" s="281"/>
      <c r="G108" s="281"/>
    </row>
    <row r="109" spans="4:7">
      <c r="D109" s="281"/>
      <c r="E109" s="281"/>
      <c r="F109" s="281"/>
      <c r="G109" s="281"/>
    </row>
    <row r="110" spans="4:7">
      <c r="D110" s="281"/>
      <c r="E110" s="281"/>
      <c r="F110" s="281"/>
      <c r="G110" s="281"/>
    </row>
    <row r="111" spans="4:7">
      <c r="D111" s="281"/>
      <c r="E111" s="281"/>
      <c r="F111" s="281"/>
      <c r="G111" s="281"/>
    </row>
    <row r="112" spans="4:7">
      <c r="D112" s="281"/>
      <c r="E112" s="281"/>
      <c r="F112" s="281"/>
      <c r="G112" s="281"/>
    </row>
    <row r="113" spans="4:7">
      <c r="D113" s="281"/>
      <c r="E113" s="281"/>
      <c r="F113" s="281"/>
      <c r="G113" s="281"/>
    </row>
    <row r="114" spans="4:7">
      <c r="D114" s="281"/>
      <c r="E114" s="281"/>
      <c r="F114" s="281"/>
      <c r="G114" s="281"/>
    </row>
    <row r="115" spans="4:7">
      <c r="D115" s="281"/>
      <c r="E115" s="281"/>
      <c r="F115" s="281"/>
      <c r="G115" s="281"/>
    </row>
    <row r="116" spans="4:7">
      <c r="D116" s="281"/>
      <c r="E116" s="281"/>
      <c r="F116" s="281"/>
      <c r="G116" s="281"/>
    </row>
    <row r="117" spans="4:7">
      <c r="D117" s="281"/>
      <c r="E117" s="281"/>
      <c r="F117" s="281"/>
      <c r="G117" s="281"/>
    </row>
    <row r="118" spans="4:7">
      <c r="D118" s="281"/>
      <c r="E118" s="281"/>
      <c r="F118" s="281"/>
      <c r="G118" s="281"/>
    </row>
    <row r="119" spans="4:7">
      <c r="D119" s="281"/>
      <c r="E119" s="281"/>
      <c r="F119" s="281"/>
      <c r="G119" s="281"/>
    </row>
    <row r="120" spans="4:7">
      <c r="D120" s="281"/>
      <c r="E120" s="281"/>
      <c r="F120" s="281"/>
      <c r="G120" s="281"/>
    </row>
    <row r="121" spans="4:7">
      <c r="D121" s="281"/>
      <c r="E121" s="281"/>
      <c r="F121" s="281"/>
      <c r="G121" s="281"/>
    </row>
    <row r="122" spans="4:7">
      <c r="D122" s="281"/>
      <c r="E122" s="281"/>
      <c r="F122" s="281"/>
      <c r="G122" s="281"/>
    </row>
    <row r="123" spans="4:7">
      <c r="D123" s="281"/>
      <c r="E123" s="281"/>
      <c r="F123" s="281"/>
      <c r="G123" s="281"/>
    </row>
    <row r="124" spans="4:7">
      <c r="D124" s="281"/>
      <c r="E124" s="281"/>
      <c r="F124" s="281"/>
      <c r="G124" s="281"/>
    </row>
    <row r="125" spans="4:7">
      <c r="D125" s="281"/>
      <c r="E125" s="281"/>
      <c r="F125" s="281"/>
      <c r="G125" s="281"/>
    </row>
    <row r="126" spans="4:7">
      <c r="D126" s="281"/>
      <c r="E126" s="281"/>
      <c r="F126" s="281"/>
      <c r="G126" s="281"/>
    </row>
    <row r="127" spans="4:7">
      <c r="D127" s="281"/>
      <c r="E127" s="281"/>
      <c r="F127" s="281"/>
      <c r="G127" s="281"/>
    </row>
    <row r="128" spans="4:7">
      <c r="D128" s="281"/>
      <c r="E128" s="281"/>
      <c r="F128" s="281"/>
      <c r="G128" s="281"/>
    </row>
    <row r="129" spans="4:7">
      <c r="D129" s="281"/>
      <c r="E129" s="281"/>
      <c r="F129" s="281"/>
      <c r="G129" s="281"/>
    </row>
    <row r="130" spans="4:7">
      <c r="D130" s="281"/>
      <c r="E130" s="281"/>
      <c r="F130" s="281"/>
      <c r="G130" s="281"/>
    </row>
    <row r="131" spans="4:7">
      <c r="D131" s="281"/>
      <c r="E131" s="281"/>
      <c r="F131" s="281"/>
      <c r="G131" s="281"/>
    </row>
    <row r="132" spans="4:7">
      <c r="D132" s="281"/>
      <c r="E132" s="281"/>
      <c r="F132" s="281"/>
      <c r="G132" s="281"/>
    </row>
    <row r="133" spans="4:7">
      <c r="D133" s="281"/>
      <c r="E133" s="281"/>
      <c r="F133" s="281"/>
      <c r="G133" s="281"/>
    </row>
    <row r="134" spans="4:7">
      <c r="D134" s="281"/>
      <c r="E134" s="281"/>
      <c r="F134" s="281"/>
      <c r="G134" s="281"/>
    </row>
    <row r="135" spans="4:7">
      <c r="D135" s="281"/>
      <c r="E135" s="281"/>
      <c r="F135" s="281"/>
      <c r="G135" s="281"/>
    </row>
    <row r="136" spans="4:7">
      <c r="D136" s="281"/>
      <c r="E136" s="281"/>
      <c r="F136" s="281"/>
      <c r="G136" s="281"/>
    </row>
    <row r="137" spans="4:7">
      <c r="D137" s="281"/>
      <c r="E137" s="281"/>
      <c r="F137" s="281"/>
      <c r="G137" s="281"/>
    </row>
    <row r="138" spans="4:7">
      <c r="D138" s="281"/>
      <c r="E138" s="281"/>
      <c r="F138" s="281"/>
      <c r="G138" s="281"/>
    </row>
    <row r="139" spans="4:7">
      <c r="D139" s="281"/>
      <c r="E139" s="281"/>
      <c r="F139" s="281"/>
      <c r="G139" s="281"/>
    </row>
    <row r="140" spans="4:7">
      <c r="D140" s="281"/>
      <c r="E140" s="281"/>
      <c r="F140" s="281"/>
      <c r="G140" s="281"/>
    </row>
  </sheetData>
  <mergeCells count="6">
    <mergeCell ref="E3:E4"/>
    <mergeCell ref="F3:F4"/>
    <mergeCell ref="A3:A4"/>
    <mergeCell ref="B3:B4"/>
    <mergeCell ref="C3:C4"/>
    <mergeCell ref="D3:D4"/>
  </mergeCells>
  <phoneticPr fontId="16" type="noConversion"/>
  <printOptions horizontalCentered="1"/>
  <pageMargins left="0.25" right="0.25" top="0.35" bottom="0.4" header="0.5" footer="0.25"/>
  <pageSetup orientation="landscape" horizontalDpi="300" verticalDpi="4294967292"/>
  <headerFooter alignWithMargins="0">
    <oddFooter>&amp;R&amp;"Arial,Bold"Student Fee Fund</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55"/>
  <sheetViews>
    <sheetView workbookViewId="0">
      <selection activeCell="C43" sqref="C43"/>
    </sheetView>
  </sheetViews>
  <sheetFormatPr baseColWidth="10" defaultColWidth="9.1640625" defaultRowHeight="12" x14ac:dyDescent="0"/>
  <cols>
    <col min="1" max="1" width="1.6640625" style="76" customWidth="1"/>
    <col min="2" max="2" width="20.6640625" style="76" customWidth="1"/>
    <col min="3" max="3" width="40.6640625" style="76" customWidth="1"/>
    <col min="4" max="4" width="2" style="76" customWidth="1"/>
    <col min="5" max="5" width="3.6640625" style="76" customWidth="1"/>
    <col min="6" max="6" width="13.6640625" style="76" customWidth="1"/>
    <col min="7" max="7" width="5.33203125" style="76" customWidth="1"/>
    <col min="8" max="8" width="20.6640625" style="76" customWidth="1"/>
    <col min="9" max="9" width="4.33203125" style="76" customWidth="1"/>
    <col min="10" max="10" width="20.6640625" style="76" customWidth="1"/>
    <col min="11" max="12" width="1.6640625" style="76" customWidth="1"/>
    <col min="13" max="16384" width="9.1640625" style="76"/>
  </cols>
  <sheetData>
    <row r="1" spans="1:20" ht="18" customHeight="1">
      <c r="B1" s="724" t="s">
        <v>498</v>
      </c>
      <c r="C1" s="724"/>
      <c r="D1" s="724"/>
      <c r="E1" s="724"/>
      <c r="F1" s="723" t="str">
        <f>CONCATENATE("County-District #:  ",'Basic Data Input'!B3, "          Class #:  ",'Basic Data Input'!B6)</f>
        <v>County-District #:  __-____          Class #:  ________</v>
      </c>
      <c r="G1" s="723"/>
      <c r="H1" s="723"/>
      <c r="I1" s="723"/>
      <c r="J1" s="723"/>
    </row>
    <row r="2" spans="1:20" ht="18" customHeight="1">
      <c r="B2" s="724"/>
      <c r="C2" s="724"/>
      <c r="D2" s="724"/>
      <c r="E2" s="724"/>
      <c r="F2" s="725" t="str">
        <f>CONCATENATE('Basic Data Input'!B4)</f>
        <v>__________________________________</v>
      </c>
      <c r="G2" s="725"/>
      <c r="H2" s="725"/>
      <c r="I2" s="725"/>
      <c r="J2" s="725"/>
      <c r="K2" s="170"/>
      <c r="L2" s="233"/>
      <c r="M2" s="170"/>
    </row>
    <row r="3" spans="1:20" ht="17">
      <c r="B3" s="234" t="s">
        <v>46</v>
      </c>
      <c r="C3" s="234"/>
      <c r="D3" s="232"/>
      <c r="E3" s="235"/>
      <c r="F3" s="312" t="s">
        <v>1</v>
      </c>
      <c r="G3" s="313"/>
      <c r="H3" s="313"/>
      <c r="I3" s="313"/>
      <c r="J3" s="314"/>
      <c r="K3" s="170"/>
      <c r="L3" s="233"/>
      <c r="M3" s="170"/>
    </row>
    <row r="4" spans="1:20" ht="15">
      <c r="B4" s="190"/>
      <c r="C4" s="190"/>
      <c r="D4" s="232"/>
      <c r="E4" s="232"/>
      <c r="F4" s="726" t="str">
        <f>CONCATENATE('Basic Data Input'!B5," County")</f>
        <v>______________________________ County</v>
      </c>
      <c r="G4" s="726"/>
      <c r="H4" s="726"/>
      <c r="I4" s="726"/>
      <c r="J4" s="726"/>
      <c r="K4" s="170"/>
      <c r="L4" s="232"/>
      <c r="M4" s="170"/>
    </row>
    <row r="5" spans="1:20" ht="17.25" customHeight="1">
      <c r="B5" s="237" t="s">
        <v>499</v>
      </c>
      <c r="C5" s="237"/>
      <c r="D5" s="232"/>
      <c r="E5" s="238"/>
      <c r="F5" s="239"/>
      <c r="G5" s="239"/>
      <c r="H5" s="239"/>
      <c r="I5" s="239"/>
      <c r="J5" s="236"/>
    </row>
    <row r="6" spans="1:20" ht="4.5" customHeight="1" thickBot="1">
      <c r="D6" s="240"/>
      <c r="E6" s="241"/>
      <c r="F6" s="241"/>
      <c r="G6" s="241"/>
      <c r="H6" s="241"/>
      <c r="I6" s="241"/>
      <c r="J6" s="241"/>
    </row>
    <row r="7" spans="1:20" ht="36" hidden="1">
      <c r="D7" s="242"/>
      <c r="F7" s="243" t="s">
        <v>45</v>
      </c>
      <c r="G7" s="241"/>
      <c r="H7" s="241"/>
      <c r="I7" s="241"/>
      <c r="J7" s="241"/>
      <c r="K7" s="244"/>
    </row>
    <row r="8" spans="1:20" s="273" customFormat="1" ht="15" thickTop="1" thickBot="1">
      <c r="B8" s="727" t="s">
        <v>478</v>
      </c>
      <c r="C8" s="728"/>
      <c r="E8" s="729" t="s">
        <v>500</v>
      </c>
      <c r="F8" s="730"/>
      <c r="G8" s="730"/>
      <c r="H8" s="730"/>
      <c r="I8" s="730"/>
      <c r="J8" s="731"/>
      <c r="N8" s="245"/>
    </row>
    <row r="9" spans="1:20" s="273" customFormat="1" ht="13">
      <c r="B9" s="732" t="s">
        <v>44</v>
      </c>
      <c r="C9" s="733"/>
      <c r="E9" s="734" t="s">
        <v>479</v>
      </c>
      <c r="F9" s="735"/>
      <c r="G9" s="735"/>
      <c r="H9" s="735"/>
      <c r="I9" s="735"/>
      <c r="J9" s="736"/>
    </row>
    <row r="10" spans="1:20" s="273" customFormat="1" ht="15" customHeight="1">
      <c r="B10" s="737" t="s">
        <v>480</v>
      </c>
      <c r="C10" s="738"/>
      <c r="E10" s="739" t="s">
        <v>481</v>
      </c>
      <c r="F10" s="740"/>
      <c r="G10" s="740"/>
      <c r="H10" s="740"/>
      <c r="I10" s="740"/>
      <c r="J10" s="596"/>
    </row>
    <row r="11" spans="1:20" s="273" customFormat="1" ht="14.25" customHeight="1">
      <c r="B11" s="747" t="s">
        <v>482</v>
      </c>
      <c r="C11" s="748"/>
      <c r="D11" s="594"/>
      <c r="E11" s="742" t="s">
        <v>483</v>
      </c>
      <c r="F11" s="743"/>
      <c r="G11" s="743"/>
      <c r="H11" s="743"/>
      <c r="I11" s="743"/>
      <c r="J11" s="744"/>
      <c r="M11" s="406"/>
      <c r="N11" s="595"/>
      <c r="O11" s="406"/>
      <c r="P11" s="406"/>
      <c r="Q11" s="406"/>
      <c r="R11" s="406"/>
      <c r="S11" s="406"/>
      <c r="T11" s="406"/>
    </row>
    <row r="12" spans="1:20" s="273" customFormat="1" ht="14" thickBot="1">
      <c r="B12" s="745" t="s">
        <v>444</v>
      </c>
      <c r="C12" s="746"/>
      <c r="E12" s="600" t="s">
        <v>484</v>
      </c>
      <c r="F12" s="271"/>
      <c r="G12" s="271"/>
      <c r="H12" s="271"/>
      <c r="I12" s="271"/>
      <c r="J12" s="601"/>
      <c r="L12" s="271"/>
      <c r="M12" s="400"/>
      <c r="N12" s="400"/>
      <c r="O12" s="406"/>
      <c r="P12" s="406"/>
      <c r="Q12" s="406"/>
      <c r="R12" s="406"/>
      <c r="S12" s="406"/>
      <c r="T12" s="406"/>
    </row>
    <row r="13" spans="1:20" ht="14.25" customHeight="1" thickTop="1" thickBot="1">
      <c r="B13" s="743"/>
      <c r="C13" s="749"/>
      <c r="D13" s="750"/>
      <c r="E13" s="597" t="s">
        <v>485</v>
      </c>
      <c r="F13" s="598"/>
      <c r="G13" s="598"/>
      <c r="H13" s="598"/>
      <c r="I13" s="598"/>
      <c r="J13" s="599"/>
    </row>
    <row r="14" spans="1:20" ht="4.5" customHeight="1" thickBot="1">
      <c r="D14" s="247"/>
      <c r="G14" s="741"/>
      <c r="H14" s="741"/>
      <c r="I14" s="741"/>
    </row>
    <row r="15" spans="1:20" ht="25" customHeight="1" thickBot="1">
      <c r="A15" s="766" t="s">
        <v>47</v>
      </c>
      <c r="B15" s="767"/>
      <c r="C15" s="767"/>
      <c r="D15" s="767"/>
      <c r="E15" s="767"/>
      <c r="F15" s="767"/>
      <c r="G15" s="767"/>
      <c r="H15" s="767"/>
      <c r="I15" s="767"/>
      <c r="J15" s="767"/>
      <c r="K15" s="768"/>
    </row>
    <row r="16" spans="1:20" ht="6" customHeight="1" thickBot="1">
      <c r="B16" s="1"/>
      <c r="C16" s="1"/>
    </row>
    <row r="17" spans="1:22" ht="25" customHeight="1" thickBot="1">
      <c r="A17" s="248"/>
      <c r="B17" s="754" t="s">
        <v>53</v>
      </c>
      <c r="C17" s="754"/>
      <c r="D17" s="249"/>
      <c r="E17" s="752" t="s">
        <v>49</v>
      </c>
      <c r="F17" s="752"/>
      <c r="G17" s="250"/>
      <c r="H17" s="582" t="s">
        <v>51</v>
      </c>
      <c r="I17" s="251"/>
      <c r="J17" s="582" t="s">
        <v>52</v>
      </c>
      <c r="K17" s="252"/>
    </row>
    <row r="18" spans="1:22" ht="17" customHeight="1">
      <c r="A18" s="253"/>
      <c r="B18" s="181" t="s">
        <v>20</v>
      </c>
      <c r="C18" s="181"/>
      <c r="D18" s="170"/>
      <c r="E18" s="753"/>
      <c r="F18" s="753"/>
      <c r="G18" s="317"/>
      <c r="H18" s="318">
        <f>ROUND('2014-2015 Budgeted - Page 2'!F25-SUM(E18:F18),2)</f>
        <v>0</v>
      </c>
      <c r="I18" s="269"/>
      <c r="J18" s="318">
        <f>SUM(E18:H18)</f>
        <v>0</v>
      </c>
      <c r="K18" s="254"/>
    </row>
    <row r="19" spans="1:22" ht="17" customHeight="1">
      <c r="A19" s="253"/>
      <c r="B19" s="255" t="s">
        <v>55</v>
      </c>
      <c r="C19" s="255"/>
      <c r="D19" s="170"/>
      <c r="E19" s="764">
        <f>ROUND('2014-2015 Budgeted - Page 2'!G25-H19,2)</f>
        <v>0</v>
      </c>
      <c r="F19" s="764"/>
      <c r="G19" s="317"/>
      <c r="H19" s="382"/>
      <c r="I19" s="269"/>
      <c r="J19" s="318">
        <f>SUM(E19:H19)</f>
        <v>0</v>
      </c>
      <c r="K19" s="254"/>
    </row>
    <row r="20" spans="1:22" ht="17" customHeight="1">
      <c r="A20" s="253"/>
      <c r="B20" s="256" t="s">
        <v>54</v>
      </c>
      <c r="C20" s="256"/>
      <c r="D20" s="170"/>
      <c r="E20" s="753"/>
      <c r="F20" s="753"/>
      <c r="G20" s="319"/>
      <c r="H20" s="318">
        <f>ROUND('2014-2015 Budgeted - Page 2'!H25-SUM(E20:F20),2)</f>
        <v>0</v>
      </c>
      <c r="I20" s="269"/>
      <c r="J20" s="318">
        <f>SUM(E20:H20)</f>
        <v>0</v>
      </c>
      <c r="K20" s="254"/>
    </row>
    <row r="21" spans="1:22" ht="17" customHeight="1" thickBot="1">
      <c r="A21" s="253"/>
      <c r="B21" s="256" t="s">
        <v>329</v>
      </c>
      <c r="C21" s="256"/>
      <c r="D21" s="170"/>
      <c r="E21" s="765"/>
      <c r="F21" s="765"/>
      <c r="G21" s="320"/>
      <c r="H21" s="269">
        <f>ROUND('2014-2015 Budgeted - Page 2'!I25-SUM(E21:F21),2)</f>
        <v>0</v>
      </c>
      <c r="I21" s="269"/>
      <c r="J21" s="269">
        <f>SUM(E21:H21)</f>
        <v>0</v>
      </c>
      <c r="K21" s="254"/>
    </row>
    <row r="22" spans="1:22" ht="17" customHeight="1" thickBot="1">
      <c r="A22" s="253"/>
      <c r="B22" s="257" t="s">
        <v>48</v>
      </c>
      <c r="C22" s="170"/>
      <c r="D22" s="170"/>
      <c r="E22" s="757">
        <f>SUM(E18:F21)</f>
        <v>0</v>
      </c>
      <c r="F22" s="757"/>
      <c r="G22" s="320"/>
      <c r="H22" s="583">
        <f>SUM(H18:H21)</f>
        <v>0</v>
      </c>
      <c r="I22" s="269"/>
      <c r="J22" s="583">
        <f>SUM(J18:J21)</f>
        <v>0</v>
      </c>
      <c r="K22" s="254"/>
    </row>
    <row r="23" spans="1:22" ht="5" customHeight="1" thickTop="1" thickBot="1">
      <c r="A23" s="258"/>
      <c r="B23" s="259"/>
      <c r="C23" s="260"/>
      <c r="D23" s="260"/>
      <c r="E23" s="260"/>
      <c r="F23" s="261"/>
      <c r="G23" s="261"/>
      <c r="H23" s="261"/>
      <c r="I23" s="261"/>
      <c r="J23" s="262"/>
      <c r="K23" s="263"/>
    </row>
    <row r="24" spans="1:22" ht="3.75" customHeight="1" thickBot="1">
      <c r="A24" s="170"/>
      <c r="B24" s="170"/>
      <c r="C24" s="170"/>
      <c r="D24" s="170"/>
      <c r="E24" s="170"/>
      <c r="F24" s="171"/>
      <c r="G24" s="171"/>
      <c r="H24" s="171"/>
      <c r="I24" s="171"/>
      <c r="J24" s="264"/>
      <c r="K24" s="170"/>
    </row>
    <row r="25" spans="1:22" ht="16" customHeight="1">
      <c r="A25" s="331"/>
      <c r="B25" s="755" t="s">
        <v>501</v>
      </c>
      <c r="C25" s="756"/>
      <c r="E25" s="170"/>
      <c r="F25" s="606" t="s">
        <v>489</v>
      </c>
      <c r="I25" s="604"/>
      <c r="J25" s="605"/>
      <c r="K25" s="170"/>
    </row>
    <row r="26" spans="1:22" ht="16" customHeight="1" thickBot="1">
      <c r="A26" s="253"/>
      <c r="B26" s="762" t="s">
        <v>361</v>
      </c>
      <c r="C26" s="763"/>
      <c r="E26" s="265"/>
      <c r="F26" s="607" t="s">
        <v>490</v>
      </c>
      <c r="G26" s="607"/>
      <c r="H26" s="584"/>
      <c r="I26" s="584"/>
      <c r="J26" s="584"/>
    </row>
    <row r="27" spans="1:22" ht="14.5" customHeight="1" thickBot="1">
      <c r="A27" s="253"/>
      <c r="B27" s="315">
        <f>'Debt Outstanding'!D24</f>
        <v>0</v>
      </c>
      <c r="C27" s="332" t="s">
        <v>56</v>
      </c>
      <c r="E27" s="265"/>
      <c r="F27" s="772" t="s">
        <v>486</v>
      </c>
      <c r="G27" s="773"/>
      <c r="H27" s="773"/>
      <c r="I27" s="773"/>
      <c r="J27" s="773"/>
      <c r="K27" s="774"/>
    </row>
    <row r="28" spans="1:22" ht="28.5" customHeight="1" thickBot="1">
      <c r="A28" s="253"/>
      <c r="B28" s="316">
        <f>'Debt Outstanding'!F24</f>
        <v>0</v>
      </c>
      <c r="C28" s="333" t="s">
        <v>57</v>
      </c>
      <c r="E28" s="585"/>
      <c r="F28" s="778" t="s">
        <v>502</v>
      </c>
      <c r="G28" s="779"/>
      <c r="H28" s="779"/>
      <c r="I28" s="779"/>
      <c r="J28" s="779"/>
      <c r="K28" s="780"/>
      <c r="P28" s="608"/>
    </row>
    <row r="29" spans="1:22" ht="14.5" customHeight="1" thickBot="1">
      <c r="A29" s="253"/>
      <c r="B29" s="270">
        <f>SUM(B27:B28)</f>
        <v>0</v>
      </c>
      <c r="C29" s="334" t="s">
        <v>323</v>
      </c>
      <c r="D29" s="266"/>
      <c r="E29" s="585"/>
      <c r="F29" s="611"/>
      <c r="G29" s="609"/>
      <c r="H29" s="603" t="s">
        <v>487</v>
      </c>
      <c r="I29" s="609"/>
      <c r="J29" s="603" t="s">
        <v>488</v>
      </c>
      <c r="K29" s="616"/>
      <c r="N29" s="608"/>
      <c r="O29" s="608"/>
      <c r="P29" s="608"/>
    </row>
    <row r="30" spans="1:22" ht="14" thickBot="1">
      <c r="A30" s="258"/>
      <c r="B30" s="335"/>
      <c r="C30" s="336"/>
      <c r="D30" s="242"/>
      <c r="F30" s="718" t="s">
        <v>503</v>
      </c>
      <c r="G30" s="719"/>
      <c r="H30" s="719"/>
      <c r="I30" s="719"/>
      <c r="J30" s="719"/>
      <c r="K30" s="616"/>
      <c r="N30" s="608"/>
      <c r="O30" s="608"/>
      <c r="P30" s="608"/>
      <c r="Q30" s="170"/>
      <c r="R30" s="170"/>
      <c r="S30" s="170"/>
      <c r="T30" s="170"/>
      <c r="U30" s="170"/>
      <c r="V30" s="170"/>
    </row>
    <row r="31" spans="1:22" ht="14" thickBot="1">
      <c r="B31" s="758" t="s">
        <v>5</v>
      </c>
      <c r="C31" s="759"/>
      <c r="D31" s="760"/>
      <c r="F31" s="769" t="s">
        <v>495</v>
      </c>
      <c r="G31" s="770"/>
      <c r="H31" s="770"/>
      <c r="I31" s="770"/>
      <c r="J31" s="770"/>
      <c r="K31" s="771"/>
      <c r="N31" s="608"/>
      <c r="O31" s="608"/>
      <c r="P31" s="608"/>
      <c r="Q31" s="715"/>
      <c r="R31" s="715"/>
      <c r="S31" s="715"/>
      <c r="T31" s="715"/>
      <c r="U31" s="715"/>
      <c r="V31" s="715"/>
    </row>
    <row r="32" spans="1:22" ht="12.75" customHeight="1">
      <c r="F32" s="781" t="s">
        <v>504</v>
      </c>
      <c r="G32" s="782"/>
      <c r="H32" s="782"/>
      <c r="I32" s="782"/>
      <c r="J32" s="782"/>
      <c r="K32" s="783"/>
      <c r="N32" s="608"/>
      <c r="O32" s="608"/>
      <c r="P32" s="608"/>
      <c r="Q32" s="615"/>
      <c r="R32" s="615"/>
      <c r="S32" s="615"/>
      <c r="T32" s="615"/>
      <c r="U32" s="615"/>
      <c r="V32" s="615"/>
    </row>
    <row r="33" spans="2:22" ht="13" thickBot="1">
      <c r="B33" s="456" t="s">
        <v>6</v>
      </c>
      <c r="C33" s="761"/>
      <c r="D33" s="761"/>
      <c r="F33" s="784"/>
      <c r="G33" s="785"/>
      <c r="H33" s="785"/>
      <c r="I33" s="785"/>
      <c r="J33" s="785"/>
      <c r="K33" s="786"/>
      <c r="L33" s="170"/>
      <c r="P33" s="170"/>
      <c r="Q33" s="716"/>
      <c r="R33" s="716"/>
      <c r="S33" s="716"/>
      <c r="T33" s="716"/>
      <c r="U33" s="716"/>
      <c r="V33" s="716"/>
    </row>
    <row r="34" spans="2:22" ht="15" customHeight="1" thickBot="1">
      <c r="B34" s="268" t="s">
        <v>7</v>
      </c>
      <c r="C34" s="610"/>
      <c r="D34" s="610"/>
      <c r="E34" s="170"/>
      <c r="F34" s="618"/>
      <c r="G34" s="619"/>
      <c r="H34" s="620" t="s">
        <v>487</v>
      </c>
      <c r="I34" s="619"/>
      <c r="J34" s="620" t="s">
        <v>488</v>
      </c>
      <c r="K34" s="621"/>
      <c r="L34" s="170"/>
      <c r="P34" s="170"/>
      <c r="Q34" s="613"/>
      <c r="R34" s="614"/>
      <c r="S34" s="602"/>
      <c r="T34" s="614"/>
      <c r="U34" s="603"/>
      <c r="V34" s="613"/>
    </row>
    <row r="35" spans="2:22" ht="15" customHeight="1" thickBot="1">
      <c r="B35" s="268" t="s">
        <v>8</v>
      </c>
      <c r="C35" s="751"/>
      <c r="D35" s="751"/>
      <c r="E35" s="170"/>
      <c r="F35" s="775" t="s">
        <v>505</v>
      </c>
      <c r="G35" s="776"/>
      <c r="H35" s="776"/>
      <c r="I35" s="776"/>
      <c r="J35" s="776"/>
      <c r="K35" s="777"/>
      <c r="L35" s="170"/>
      <c r="P35" s="170"/>
      <c r="Q35" s="717"/>
      <c r="R35" s="717"/>
      <c r="S35" s="717"/>
      <c r="T35" s="717"/>
      <c r="U35" s="717"/>
      <c r="V35" s="717"/>
    </row>
    <row r="36" spans="2:22" ht="15" customHeight="1">
      <c r="B36" s="268" t="s">
        <v>9</v>
      </c>
      <c r="C36" s="751"/>
      <c r="D36" s="751"/>
      <c r="E36" s="170"/>
      <c r="F36" s="720" t="s">
        <v>506</v>
      </c>
      <c r="G36" s="721"/>
      <c r="H36" s="721"/>
      <c r="I36" s="721"/>
      <c r="J36" s="721"/>
      <c r="K36" s="722"/>
      <c r="L36" s="170"/>
      <c r="P36" s="170"/>
      <c r="Q36" s="170"/>
      <c r="R36" s="170"/>
      <c r="S36" s="170"/>
      <c r="T36" s="170"/>
      <c r="U36" s="170"/>
      <c r="V36" s="170"/>
    </row>
    <row r="37" spans="2:22" ht="15" customHeight="1" thickBot="1">
      <c r="B37" s="268" t="s">
        <v>10</v>
      </c>
      <c r="C37" s="751"/>
      <c r="D37" s="751"/>
      <c r="E37" s="170"/>
      <c r="F37" s="720"/>
      <c r="G37" s="721"/>
      <c r="H37" s="721"/>
      <c r="I37" s="721"/>
      <c r="J37" s="721"/>
      <c r="K37" s="722"/>
      <c r="L37" s="170"/>
      <c r="P37" s="170"/>
      <c r="Q37" s="170"/>
      <c r="R37" s="170"/>
      <c r="S37" s="170"/>
      <c r="T37" s="170"/>
      <c r="U37" s="170"/>
      <c r="V37" s="170"/>
    </row>
    <row r="38" spans="2:22" ht="15" customHeight="1" thickBot="1">
      <c r="B38" s="393" t="s">
        <v>404</v>
      </c>
      <c r="C38" s="751"/>
      <c r="D38" s="751"/>
      <c r="F38" s="612"/>
      <c r="G38" s="617"/>
      <c r="H38" s="260" t="s">
        <v>328</v>
      </c>
      <c r="I38" s="617"/>
      <c r="J38" s="260" t="s">
        <v>327</v>
      </c>
      <c r="K38" s="263"/>
    </row>
    <row r="52" spans="1:9">
      <c r="A52" s="170"/>
      <c r="B52" s="170"/>
      <c r="C52" s="170"/>
      <c r="D52" s="170"/>
      <c r="E52" s="170"/>
      <c r="F52" s="170"/>
      <c r="G52" s="170"/>
    </row>
    <row r="53" spans="1:9">
      <c r="A53" s="170"/>
      <c r="B53" s="170"/>
      <c r="C53" s="170"/>
      <c r="D53" s="170"/>
      <c r="E53" s="170"/>
      <c r="F53" s="170"/>
      <c r="G53" s="170"/>
      <c r="H53" s="170"/>
      <c r="I53" s="170"/>
    </row>
    <row r="54" spans="1:9">
      <c r="A54" s="379"/>
      <c r="B54" s="170"/>
      <c r="C54" s="170"/>
      <c r="D54" s="170"/>
      <c r="E54" s="170"/>
      <c r="F54" s="380"/>
      <c r="G54" s="271"/>
      <c r="H54" s="170"/>
      <c r="I54" s="170"/>
    </row>
    <row r="55" spans="1:9">
      <c r="A55" s="381"/>
      <c r="B55" s="267"/>
      <c r="C55" s="267"/>
      <c r="D55" s="380"/>
      <c r="E55" s="271"/>
      <c r="F55" s="170"/>
      <c r="G55" s="170"/>
    </row>
  </sheetData>
  <sheetProtection password="C7B0" sheet="1" objects="1" scenarios="1"/>
  <mergeCells count="41">
    <mergeCell ref="A15:K15"/>
    <mergeCell ref="F31:K31"/>
    <mergeCell ref="F27:K27"/>
    <mergeCell ref="F35:K35"/>
    <mergeCell ref="F28:K28"/>
    <mergeCell ref="F32:K33"/>
    <mergeCell ref="C38:D38"/>
    <mergeCell ref="E17:F17"/>
    <mergeCell ref="E18:F18"/>
    <mergeCell ref="B17:C17"/>
    <mergeCell ref="B25:C25"/>
    <mergeCell ref="E22:F22"/>
    <mergeCell ref="B31:D31"/>
    <mergeCell ref="C37:D37"/>
    <mergeCell ref="C33:D33"/>
    <mergeCell ref="C35:D35"/>
    <mergeCell ref="C36:D36"/>
    <mergeCell ref="E20:F20"/>
    <mergeCell ref="B26:C26"/>
    <mergeCell ref="E19:F19"/>
    <mergeCell ref="E21:F21"/>
    <mergeCell ref="B9:C9"/>
    <mergeCell ref="E9:J9"/>
    <mergeCell ref="B10:C10"/>
    <mergeCell ref="E10:I10"/>
    <mergeCell ref="G14:I14"/>
    <mergeCell ref="E11:J11"/>
    <mergeCell ref="B12:C12"/>
    <mergeCell ref="B11:C11"/>
    <mergeCell ref="B13:D13"/>
    <mergeCell ref="F1:J1"/>
    <mergeCell ref="B1:E2"/>
    <mergeCell ref="F2:J2"/>
    <mergeCell ref="F4:J4"/>
    <mergeCell ref="B8:C8"/>
    <mergeCell ref="E8:J8"/>
    <mergeCell ref="Q31:V31"/>
    <mergeCell ref="Q33:V33"/>
    <mergeCell ref="Q35:V35"/>
    <mergeCell ref="F30:J30"/>
    <mergeCell ref="F36:K37"/>
  </mergeCells>
  <phoneticPr fontId="16" type="noConversion"/>
  <hyperlinks>
    <hyperlink ref="B11" r:id="rId1"/>
    <hyperlink ref="B12" r:id="rId2"/>
    <hyperlink ref="E11" r:id="rId3" display="www.auditors.nebraska.gov"/>
    <hyperlink ref="E11:J11" r:id="rId4" display="http://www.auditors.nebraska.gov/"/>
  </hyperlinks>
  <printOptions horizontalCentered="1"/>
  <pageMargins left="0.25" right="0.25" top="0.35" bottom="0.35" header="0.35" footer="0.35"/>
  <pageSetup orientation="landscape"/>
  <headerFooter alignWithMargins="0">
    <oddFooter>&amp;RPage 1</oddFooter>
  </headerFooter>
  <drawing r:id="rId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49"/>
  <sheetViews>
    <sheetView topLeftCell="A4" workbookViewId="0">
      <selection activeCell="J18" sqref="J18"/>
    </sheetView>
  </sheetViews>
  <sheetFormatPr baseColWidth="10" defaultColWidth="9.1640625" defaultRowHeight="14.5" customHeight="1" x14ac:dyDescent="0"/>
  <cols>
    <col min="1" max="1" width="15.6640625" style="199" customWidth="1"/>
    <col min="2" max="2" width="13.6640625" style="199" customWidth="1"/>
    <col min="3" max="10" width="15.6640625" style="199" customWidth="1"/>
    <col min="11" max="11" width="1.6640625" style="199" customWidth="1"/>
    <col min="12" max="12" width="20.5" style="199" customWidth="1"/>
    <col min="13" max="13" width="15.1640625" style="199" customWidth="1"/>
    <col min="14" max="14" width="19.5" style="199" customWidth="1"/>
    <col min="15" max="19" width="15.1640625" style="199" customWidth="1"/>
    <col min="20" max="16384" width="9.1640625" style="199"/>
  </cols>
  <sheetData>
    <row r="1" spans="1:23" ht="14.5" customHeight="1">
      <c r="A1" s="197" t="s">
        <v>19</v>
      </c>
      <c r="B1" s="198"/>
      <c r="C1" s="198"/>
      <c r="D1" s="198"/>
      <c r="E1" s="198"/>
      <c r="G1" s="22"/>
      <c r="I1" s="182" t="s">
        <v>62</v>
      </c>
      <c r="J1" s="156" t="str">
        <f>'Basic Data Input'!B3</f>
        <v>__-____</v>
      </c>
      <c r="K1" s="200" t="s">
        <v>0</v>
      </c>
      <c r="L1" s="416"/>
      <c r="M1" s="416"/>
      <c r="N1" s="416"/>
      <c r="O1" s="416"/>
      <c r="P1" s="416"/>
      <c r="Q1" s="416"/>
      <c r="R1" s="416"/>
      <c r="S1" s="416"/>
      <c r="T1" s="341"/>
      <c r="U1" s="341"/>
      <c r="V1" s="341"/>
      <c r="W1" s="341"/>
    </row>
    <row r="2" spans="1:23" ht="16" thickBot="1">
      <c r="A2" s="201"/>
      <c r="B2" s="201"/>
      <c r="C2" s="201"/>
      <c r="D2" s="201"/>
      <c r="E2" s="201"/>
      <c r="F2" s="201"/>
      <c r="G2" s="787" t="str">
        <f>CONCATENATE('Basic Data Input'!B4)</f>
        <v>__________________________________</v>
      </c>
      <c r="H2" s="787"/>
      <c r="I2" s="787"/>
      <c r="J2" s="787"/>
      <c r="K2" s="199" t="s">
        <v>0</v>
      </c>
      <c r="L2" s="416"/>
      <c r="M2" s="416"/>
      <c r="N2" s="416"/>
      <c r="O2" s="416"/>
      <c r="P2" s="416"/>
      <c r="Q2" s="416"/>
      <c r="R2" s="416"/>
      <c r="S2" s="416"/>
      <c r="T2" s="341"/>
      <c r="U2" s="341"/>
      <c r="V2" s="341"/>
      <c r="W2" s="341"/>
    </row>
    <row r="3" spans="1:23" ht="18" customHeight="1" thickBot="1">
      <c r="A3" s="626" t="s">
        <v>507</v>
      </c>
      <c r="B3" s="215"/>
      <c r="C3" s="215"/>
      <c r="D3" s="215"/>
      <c r="E3" s="216"/>
      <c r="F3" s="216"/>
      <c r="G3" s="216"/>
      <c r="H3" s="216"/>
      <c r="I3" s="216"/>
      <c r="J3" s="217"/>
      <c r="K3" s="199" t="s">
        <v>0</v>
      </c>
      <c r="L3" s="416"/>
      <c r="M3" s="416"/>
      <c r="N3" s="416"/>
      <c r="O3" s="416"/>
      <c r="P3" s="416"/>
      <c r="Q3" s="416"/>
      <c r="R3" s="416"/>
      <c r="S3" s="416"/>
      <c r="T3" s="341"/>
      <c r="U3" s="341"/>
      <c r="V3" s="341"/>
      <c r="W3" s="341"/>
    </row>
    <row r="4" spans="1:23" ht="71" thickBot="1">
      <c r="A4" s="205" t="s">
        <v>0</v>
      </c>
      <c r="B4" s="206" t="s">
        <v>21</v>
      </c>
      <c r="C4" s="206" t="s">
        <v>58</v>
      </c>
      <c r="D4" s="206" t="s">
        <v>22</v>
      </c>
      <c r="E4" s="206" t="s">
        <v>59</v>
      </c>
      <c r="F4" s="206" t="s">
        <v>24</v>
      </c>
      <c r="G4" s="206" t="s">
        <v>25</v>
      </c>
      <c r="H4" s="206" t="s">
        <v>26</v>
      </c>
      <c r="I4" s="206" t="s">
        <v>81</v>
      </c>
      <c r="J4" s="218" t="s">
        <v>82</v>
      </c>
      <c r="K4" s="208" t="s">
        <v>0</v>
      </c>
      <c r="L4" s="416"/>
      <c r="M4" s="416"/>
      <c r="N4" s="416"/>
      <c r="O4" s="416"/>
      <c r="P4" s="416"/>
      <c r="Q4" s="416"/>
      <c r="R4" s="416"/>
      <c r="S4" s="416"/>
      <c r="T4" s="341"/>
      <c r="U4" s="341"/>
      <c r="V4" s="341"/>
      <c r="W4" s="341"/>
    </row>
    <row r="5" spans="1:23" ht="25" hidden="1" customHeight="1">
      <c r="A5" s="209"/>
      <c r="B5" s="210"/>
      <c r="C5" s="210"/>
      <c r="D5" s="210"/>
      <c r="E5" s="210"/>
      <c r="F5" s="210"/>
      <c r="G5" s="210"/>
      <c r="H5" s="210"/>
      <c r="I5" s="210"/>
      <c r="J5" s="219"/>
      <c r="K5" s="199" t="s">
        <v>0</v>
      </c>
      <c r="L5" s="416"/>
      <c r="M5" s="416"/>
      <c r="N5" s="416"/>
      <c r="O5" s="416"/>
      <c r="P5" s="416"/>
      <c r="Q5" s="416"/>
      <c r="R5" s="416"/>
      <c r="S5" s="416"/>
      <c r="T5" s="341"/>
      <c r="U5" s="341"/>
      <c r="V5" s="341"/>
      <c r="W5" s="341"/>
    </row>
    <row r="6" spans="1:23" ht="20" customHeight="1">
      <c r="A6" s="212" t="s">
        <v>2</v>
      </c>
      <c r="B6" s="548">
        <f>'General Fund-Page 2 of 3'!F9</f>
        <v>0</v>
      </c>
      <c r="C6" s="548">
        <f>'General Fund-Page 3 of 3'!F36</f>
        <v>0</v>
      </c>
      <c r="D6" s="548">
        <f>'General Fund-Page 3 of 3'!F37</f>
        <v>0</v>
      </c>
      <c r="E6" s="549">
        <f>IF(B6='2013-2014 Actual-Est - Page 3'!I6,ROUND(C6+D6,2),"Col 1 MUST = Page 3 Col 8")</f>
        <v>0</v>
      </c>
      <c r="F6" s="548">
        <f>'General Fund-Page 1 of 3'!F35</f>
        <v>0</v>
      </c>
      <c r="G6" s="548">
        <f>'General Fund-Page 1 of 3'!F36</f>
        <v>0</v>
      </c>
      <c r="H6" s="550">
        <f>ROUND(F6+G6,2)</f>
        <v>0</v>
      </c>
      <c r="I6" s="548">
        <f>'General Fund-Page 1 of 3'!F38</f>
        <v>0</v>
      </c>
      <c r="J6" s="551">
        <f>IF(H6+I6&lt;&gt;E6,"Budget Not Balanced",ROUND(H6+I6,2))</f>
        <v>0</v>
      </c>
      <c r="K6" s="199" t="s">
        <v>0</v>
      </c>
      <c r="L6" s="416"/>
      <c r="M6" s="416"/>
      <c r="N6" s="416"/>
      <c r="O6" s="416"/>
      <c r="P6" s="416"/>
      <c r="Q6" s="416"/>
      <c r="R6" s="416"/>
      <c r="S6" s="416"/>
      <c r="T6" s="341"/>
      <c r="U6" s="341"/>
      <c r="V6" s="341"/>
      <c r="W6" s="341"/>
    </row>
    <row r="7" spans="1:23" ht="20" customHeight="1">
      <c r="A7" s="212" t="s">
        <v>11</v>
      </c>
      <c r="B7" s="548">
        <f>'Depreciation Fund'!F22</f>
        <v>0</v>
      </c>
      <c r="C7" s="548">
        <f>'Depreciation Fund'!F31</f>
        <v>0</v>
      </c>
      <c r="D7" s="552"/>
      <c r="E7" s="549">
        <f>IF(B7='2013-2014 Actual-Est - Page 3'!I7,ROUND(C7+D7,2),"Col 1 MUST = Page 3 Col 8")</f>
        <v>0</v>
      </c>
      <c r="F7" s="552"/>
      <c r="G7" s="552"/>
      <c r="H7" s="548">
        <f>'Depreciation Fund'!F17</f>
        <v>0</v>
      </c>
      <c r="I7" s="552"/>
      <c r="J7" s="553">
        <f t="shared" ref="J7:J17" si="0">IF(H7+I7&lt;&gt;E7,"Budget Not Balanced",ROUND(H7+I7,2))</f>
        <v>0</v>
      </c>
      <c r="K7" s="199" t="s">
        <v>0</v>
      </c>
      <c r="L7" s="416"/>
      <c r="M7" s="416"/>
      <c r="N7" s="416"/>
      <c r="O7" s="416"/>
      <c r="P7" s="416"/>
      <c r="Q7" s="416"/>
      <c r="R7" s="416"/>
      <c r="S7" s="416"/>
      <c r="T7" s="341"/>
      <c r="U7" s="341"/>
      <c r="V7" s="341"/>
      <c r="W7" s="341"/>
    </row>
    <row r="8" spans="1:23" ht="20" customHeight="1">
      <c r="A8" s="212" t="s">
        <v>12</v>
      </c>
      <c r="B8" s="548">
        <f>'Employee Benefit Fund'!F23</f>
        <v>0</v>
      </c>
      <c r="C8" s="548">
        <f>'Employee Benefit Fund'!F32</f>
        <v>0</v>
      </c>
      <c r="D8" s="552"/>
      <c r="E8" s="549">
        <f>IF(B8='2013-2014 Actual-Est - Page 3'!I8,ROUND(C8+D8,2),"Col 1 MUST = Page 3 Col 8")</f>
        <v>0</v>
      </c>
      <c r="F8" s="552"/>
      <c r="G8" s="552"/>
      <c r="H8" s="548">
        <f>'Employee Benefit Fund'!F17</f>
        <v>0</v>
      </c>
      <c r="I8" s="548">
        <f>'Employee Benefit Fund'!F18</f>
        <v>0</v>
      </c>
      <c r="J8" s="551">
        <f t="shared" si="0"/>
        <v>0</v>
      </c>
      <c r="L8" s="416"/>
      <c r="M8" s="416"/>
      <c r="N8" s="416"/>
      <c r="O8" s="416"/>
      <c r="P8" s="416"/>
      <c r="Q8" s="416"/>
      <c r="R8" s="416"/>
      <c r="S8" s="416"/>
      <c r="T8" s="341"/>
      <c r="U8" s="341"/>
      <c r="V8" s="341"/>
      <c r="W8" s="341"/>
    </row>
    <row r="9" spans="1:23" ht="20" customHeight="1">
      <c r="A9" s="212" t="s">
        <v>13</v>
      </c>
      <c r="B9" s="548">
        <f>'Contingency Fund'!F18</f>
        <v>0</v>
      </c>
      <c r="C9" s="548">
        <f>'Contingency Fund'!F25</f>
        <v>0</v>
      </c>
      <c r="D9" s="552"/>
      <c r="E9" s="549">
        <f>IF(B9='2013-2014 Actual-Est - Page 3'!I9,ROUND(C9+D9,2),"Col 1 MUST = Page 3 Col 8")</f>
        <v>0</v>
      </c>
      <c r="F9" s="552"/>
      <c r="G9" s="552"/>
      <c r="H9" s="548">
        <f>'Contingency Fund'!F13</f>
        <v>0</v>
      </c>
      <c r="I9" s="552"/>
      <c r="J9" s="553">
        <f t="shared" si="0"/>
        <v>0</v>
      </c>
      <c r="K9" s="199" t="s">
        <v>0</v>
      </c>
      <c r="L9" s="416"/>
      <c r="M9" s="416"/>
      <c r="N9" s="416"/>
      <c r="O9" s="416"/>
      <c r="P9" s="416"/>
      <c r="Q9" s="416"/>
      <c r="R9" s="416"/>
      <c r="S9" s="416"/>
      <c r="T9" s="341"/>
      <c r="U9" s="341"/>
      <c r="V9" s="341"/>
      <c r="W9" s="341"/>
    </row>
    <row r="10" spans="1:23" ht="20" customHeight="1">
      <c r="A10" s="212" t="s">
        <v>14</v>
      </c>
      <c r="B10" s="548">
        <f>'Activities Fund'!F23</f>
        <v>0</v>
      </c>
      <c r="C10" s="548">
        <f>'Activities Fund'!F32</f>
        <v>0</v>
      </c>
      <c r="D10" s="552"/>
      <c r="E10" s="549">
        <f>IF(B10='2013-2014 Actual-Est - Page 3'!I10,ROUND(C10+D10,2),"Col 1 MUST = Page 3 Col 8")</f>
        <v>0</v>
      </c>
      <c r="F10" s="552"/>
      <c r="G10" s="552"/>
      <c r="H10" s="548">
        <f>'Activities Fund'!F17</f>
        <v>0</v>
      </c>
      <c r="I10" s="548">
        <f>'Activities Fund'!F18</f>
        <v>0</v>
      </c>
      <c r="J10" s="551">
        <f>IF(H10+I10&lt;&gt;E10,"Budget Not Balanced",ROUND(H10+I10,2))</f>
        <v>0</v>
      </c>
      <c r="K10" s="199" t="s">
        <v>0</v>
      </c>
      <c r="L10" s="416"/>
      <c r="M10" s="416"/>
      <c r="N10" s="416"/>
      <c r="O10" s="416"/>
      <c r="P10" s="416"/>
      <c r="Q10" s="416"/>
      <c r="R10" s="416"/>
      <c r="S10" s="416"/>
      <c r="T10" s="341"/>
      <c r="U10" s="341"/>
      <c r="V10" s="341"/>
      <c r="W10" s="341"/>
    </row>
    <row r="11" spans="1:23" ht="20" customHeight="1">
      <c r="A11" s="212" t="s">
        <v>15</v>
      </c>
      <c r="B11" s="548">
        <f>'School Lunch Fund'!F23</f>
        <v>0</v>
      </c>
      <c r="C11" s="548">
        <f>'School Lunch Fund'!F37</f>
        <v>0</v>
      </c>
      <c r="D11" s="552"/>
      <c r="E11" s="549">
        <f>IF(B11='2013-2014 Actual-Est - Page 3'!I11,ROUND(C11+D11,2),"Col 1 MUST = Page 3 Col 8")</f>
        <v>0</v>
      </c>
      <c r="F11" s="552"/>
      <c r="G11" s="552"/>
      <c r="H11" s="548">
        <f>'School Lunch Fund'!F17</f>
        <v>0</v>
      </c>
      <c r="I11" s="548">
        <f>'School Lunch Fund'!F18</f>
        <v>0</v>
      </c>
      <c r="J11" s="551">
        <f t="shared" si="0"/>
        <v>0</v>
      </c>
      <c r="K11" s="199" t="s">
        <v>0</v>
      </c>
      <c r="L11" s="416"/>
      <c r="M11" s="416"/>
      <c r="N11" s="416"/>
      <c r="O11" s="416"/>
      <c r="P11" s="416"/>
      <c r="Q11" s="416"/>
      <c r="R11" s="416"/>
      <c r="S11" s="416"/>
      <c r="T11" s="341"/>
      <c r="U11" s="341"/>
      <c r="V11" s="341"/>
      <c r="W11" s="341"/>
    </row>
    <row r="12" spans="1:23" ht="20" customHeight="1">
      <c r="A12" s="212" t="s">
        <v>3</v>
      </c>
      <c r="B12" s="548">
        <f>'Bond Fund'!F20</f>
        <v>0</v>
      </c>
      <c r="C12" s="548">
        <f>'Bond Fund'!F36</f>
        <v>0</v>
      </c>
      <c r="D12" s="548">
        <f>'Bond Fund'!F37</f>
        <v>0</v>
      </c>
      <c r="E12" s="549">
        <f>IF(B12='2013-2014 Actual-Est - Page 3'!I12,ROUND(C12+D12,2),"Col 1 MUST = Page 3 Col 8")</f>
        <v>0</v>
      </c>
      <c r="F12" s="552"/>
      <c r="G12" s="552"/>
      <c r="H12" s="548">
        <f>'Bond Fund'!F13</f>
        <v>0</v>
      </c>
      <c r="I12" s="548">
        <f>'Bond Fund'!F14</f>
        <v>0</v>
      </c>
      <c r="J12" s="551">
        <f t="shared" si="0"/>
        <v>0</v>
      </c>
      <c r="L12" s="416"/>
      <c r="M12" s="416"/>
      <c r="N12" s="416"/>
      <c r="O12" s="416"/>
      <c r="P12" s="416"/>
      <c r="Q12" s="416"/>
      <c r="R12" s="416"/>
      <c r="S12" s="416"/>
      <c r="T12" s="341"/>
      <c r="U12" s="341"/>
      <c r="V12" s="341"/>
      <c r="W12" s="341"/>
    </row>
    <row r="13" spans="1:23" ht="20" customHeight="1">
      <c r="A13" s="212" t="s">
        <v>4</v>
      </c>
      <c r="B13" s="548">
        <f>'Special Building Fund'!F21</f>
        <v>0</v>
      </c>
      <c r="C13" s="548">
        <f>'Special Building Fund'!F40</f>
        <v>0</v>
      </c>
      <c r="D13" s="548">
        <f>'Special Building Fund'!F41</f>
        <v>0</v>
      </c>
      <c r="E13" s="549">
        <f>IF(B13='2013-2014 Actual-Est - Page 3'!I13,ROUND(C13+D13,2),"Col 1 MUST = Page 3 Col 8")</f>
        <v>0</v>
      </c>
      <c r="F13" s="552"/>
      <c r="G13" s="552"/>
      <c r="H13" s="548">
        <f>'Special Building Fund'!F15</f>
        <v>0</v>
      </c>
      <c r="I13" s="552"/>
      <c r="J13" s="553">
        <f t="shared" si="0"/>
        <v>0</v>
      </c>
      <c r="K13" s="199" t="s">
        <v>0</v>
      </c>
      <c r="L13" s="416"/>
      <c r="M13" s="416"/>
      <c r="N13" s="416"/>
      <c r="O13" s="416"/>
      <c r="P13" s="416"/>
      <c r="Q13" s="416"/>
      <c r="R13" s="416"/>
      <c r="S13" s="416"/>
      <c r="T13" s="341"/>
      <c r="U13" s="341"/>
      <c r="V13" s="341"/>
      <c r="W13" s="341"/>
    </row>
    <row r="14" spans="1:23" ht="40" customHeight="1">
      <c r="A14" s="324" t="s">
        <v>362</v>
      </c>
      <c r="B14" s="548">
        <f>'Qualified Cap Purpose'!F20</f>
        <v>0</v>
      </c>
      <c r="C14" s="548">
        <f>'Qualified Cap Purpose'!F36</f>
        <v>0</v>
      </c>
      <c r="D14" s="548">
        <f>'Qualified Cap Purpose'!F37</f>
        <v>0</v>
      </c>
      <c r="E14" s="549">
        <f>IF(B14='2013-2014 Actual-Est - Page 3'!I14,ROUND(C14+D14,2),"Col 1 MUST = Page 3 Col 8")</f>
        <v>0</v>
      </c>
      <c r="F14" s="552"/>
      <c r="G14" s="552"/>
      <c r="H14" s="548">
        <f>'Qualified Cap Purpose'!F13</f>
        <v>0</v>
      </c>
      <c r="I14" s="548">
        <f>'Qualified Cap Purpose'!F14</f>
        <v>0</v>
      </c>
      <c r="J14" s="551">
        <f t="shared" si="0"/>
        <v>0</v>
      </c>
      <c r="K14" s="199" t="s">
        <v>0</v>
      </c>
      <c r="L14" s="416"/>
      <c r="M14" s="416"/>
      <c r="N14" s="416"/>
      <c r="O14" s="416"/>
      <c r="P14" s="416"/>
      <c r="Q14" s="416"/>
      <c r="R14" s="416"/>
      <c r="S14" s="416"/>
      <c r="T14" s="341"/>
      <c r="U14" s="341"/>
      <c r="V14" s="341"/>
      <c r="W14" s="341"/>
    </row>
    <row r="15" spans="1:23" ht="20" customHeight="1">
      <c r="A15" s="212" t="s">
        <v>16</v>
      </c>
      <c r="B15" s="548">
        <f>'Cooperative Fund'!F25</f>
        <v>0</v>
      </c>
      <c r="C15" s="548">
        <f>'Cooperative Fund'!F40</f>
        <v>0</v>
      </c>
      <c r="D15" s="552"/>
      <c r="E15" s="549">
        <f>IF(B15='2013-2014 Actual-Est - Page 3'!I15,ROUND(C15+D15,2),"Col 1 MUST = Page 3 Col 8")</f>
        <v>0</v>
      </c>
      <c r="F15" s="552"/>
      <c r="G15" s="552"/>
      <c r="H15" s="548">
        <f>'Cooperative Fund'!F19</f>
        <v>0</v>
      </c>
      <c r="I15" s="548">
        <f>'Cooperative Fund'!F20</f>
        <v>0</v>
      </c>
      <c r="J15" s="551">
        <f t="shared" si="0"/>
        <v>0</v>
      </c>
      <c r="L15" s="416"/>
      <c r="M15" s="416"/>
      <c r="N15" s="416"/>
      <c r="O15" s="416"/>
      <c r="P15" s="416"/>
      <c r="Q15" s="416"/>
      <c r="R15" s="416"/>
      <c r="S15" s="416"/>
      <c r="T15" s="341"/>
      <c r="U15" s="341"/>
      <c r="V15" s="341"/>
      <c r="W15" s="341"/>
    </row>
    <row r="16" spans="1:23" ht="20" customHeight="1">
      <c r="A16" s="212" t="s">
        <v>363</v>
      </c>
      <c r="B16" s="548">
        <f>'Student Fee Fund'!F25</f>
        <v>0</v>
      </c>
      <c r="C16" s="548">
        <f>'Student Fee Fund'!F38</f>
        <v>0</v>
      </c>
      <c r="D16" s="552"/>
      <c r="E16" s="554">
        <f>IF(B16='2013-2014 Actual-Est - Page 3'!I16,ROUND(C16+D16,2),"Col 1 MUST = Page 3 Col 8")</f>
        <v>0</v>
      </c>
      <c r="F16" s="552"/>
      <c r="G16" s="552"/>
      <c r="H16" s="548">
        <f>'Student Fee Fund'!F19</f>
        <v>0</v>
      </c>
      <c r="I16" s="548">
        <f>'Student Fee Fund'!F20</f>
        <v>0</v>
      </c>
      <c r="J16" s="551">
        <f t="shared" si="0"/>
        <v>0</v>
      </c>
      <c r="L16" s="416"/>
      <c r="M16" s="416"/>
      <c r="N16" s="416"/>
      <c r="O16" s="416"/>
      <c r="P16" s="416"/>
      <c r="Q16" s="416"/>
      <c r="R16" s="416"/>
      <c r="S16" s="416"/>
      <c r="T16" s="341"/>
      <c r="U16" s="341"/>
      <c r="V16" s="341"/>
      <c r="W16" s="341"/>
    </row>
    <row r="17" spans="1:23" ht="20" customHeight="1">
      <c r="A17" s="311"/>
      <c r="B17" s="548"/>
      <c r="C17" s="548"/>
      <c r="D17" s="552"/>
      <c r="E17" s="554">
        <f>IF(B17='2013-2014 Actual-Est - Page 3'!I17,ROUND(C17+D17,2),"Col 1 MUST = Page 3 Col 8")</f>
        <v>0</v>
      </c>
      <c r="F17" s="552"/>
      <c r="G17" s="552"/>
      <c r="H17" s="548"/>
      <c r="I17" s="548"/>
      <c r="J17" s="551">
        <f t="shared" si="0"/>
        <v>0</v>
      </c>
      <c r="K17" s="199" t="s">
        <v>0</v>
      </c>
      <c r="L17" s="416"/>
      <c r="M17" s="416"/>
      <c r="N17" s="416"/>
      <c r="O17" s="416"/>
      <c r="P17" s="416"/>
      <c r="Q17" s="416"/>
      <c r="R17" s="416"/>
      <c r="S17" s="416"/>
      <c r="T17" s="341"/>
      <c r="U17" s="341"/>
      <c r="V17" s="341"/>
      <c r="W17" s="341"/>
    </row>
    <row r="18" spans="1:23" ht="20" customHeight="1" thickBot="1">
      <c r="A18" s="213" t="s">
        <v>17</v>
      </c>
      <c r="B18" s="555">
        <f t="shared" ref="B18:I18" si="1">SUM(B6:B17)</f>
        <v>0</v>
      </c>
      <c r="C18" s="555">
        <f t="shared" si="1"/>
        <v>0</v>
      </c>
      <c r="D18" s="555">
        <f t="shared" si="1"/>
        <v>0</v>
      </c>
      <c r="E18" s="555">
        <f t="shared" si="1"/>
        <v>0</v>
      </c>
      <c r="F18" s="555">
        <f t="shared" si="1"/>
        <v>0</v>
      </c>
      <c r="G18" s="555">
        <f t="shared" si="1"/>
        <v>0</v>
      </c>
      <c r="H18" s="555">
        <f t="shared" si="1"/>
        <v>0</v>
      </c>
      <c r="I18" s="555">
        <f t="shared" si="1"/>
        <v>0</v>
      </c>
      <c r="J18" s="556">
        <f>ROUND(IF(H18+I18&lt;&gt;E18,"Budget Not Balanced",H18+I18),2)</f>
        <v>0</v>
      </c>
      <c r="K18" s="199" t="s">
        <v>0</v>
      </c>
      <c r="L18" s="416"/>
      <c r="M18" s="416"/>
      <c r="N18" s="416"/>
      <c r="O18" s="416"/>
      <c r="P18" s="416"/>
      <c r="Q18" s="416"/>
      <c r="R18" s="416"/>
      <c r="S18" s="416"/>
      <c r="T18" s="341"/>
      <c r="U18" s="341"/>
      <c r="V18" s="341"/>
      <c r="W18" s="341"/>
    </row>
    <row r="19" spans="1:23" ht="6" customHeight="1">
      <c r="A19" s="790" t="s">
        <v>413</v>
      </c>
      <c r="B19" s="790"/>
      <c r="C19" s="790"/>
      <c r="D19" s="790"/>
      <c r="E19" s="790"/>
      <c r="F19" s="790"/>
      <c r="G19" s="790"/>
      <c r="H19" s="790"/>
      <c r="I19" s="790"/>
      <c r="J19" s="790"/>
      <c r="K19" s="199" t="s">
        <v>0</v>
      </c>
      <c r="L19" s="416"/>
      <c r="M19" s="416"/>
      <c r="N19" s="416"/>
      <c r="O19" s="416"/>
      <c r="P19" s="416"/>
      <c r="Q19" s="416"/>
      <c r="R19" s="416"/>
      <c r="S19" s="416"/>
      <c r="T19" s="341"/>
      <c r="U19" s="341"/>
      <c r="V19" s="341"/>
      <c r="W19" s="341"/>
    </row>
    <row r="20" spans="1:23" ht="9" customHeight="1" thickBot="1">
      <c r="A20" s="791"/>
      <c r="B20" s="791"/>
      <c r="C20" s="791"/>
      <c r="D20" s="791"/>
      <c r="E20" s="791"/>
      <c r="F20" s="791"/>
      <c r="G20" s="791"/>
      <c r="H20" s="791"/>
      <c r="I20" s="791"/>
      <c r="J20" s="791"/>
      <c r="L20" s="341"/>
      <c r="M20" s="341"/>
      <c r="N20" s="341"/>
      <c r="O20" s="341"/>
      <c r="P20" s="341"/>
      <c r="Q20" s="341"/>
      <c r="R20" s="341"/>
      <c r="S20" s="341"/>
      <c r="T20" s="341"/>
      <c r="U20" s="341"/>
      <c r="V20" s="341"/>
      <c r="W20" s="341"/>
    </row>
    <row r="21" spans="1:23" ht="50" customHeight="1" thickBot="1">
      <c r="A21" s="792" t="s">
        <v>18</v>
      </c>
      <c r="B21" s="793"/>
      <c r="C21" s="793"/>
      <c r="D21" s="793"/>
      <c r="E21" s="794"/>
      <c r="F21" s="220" t="s">
        <v>29</v>
      </c>
      <c r="G21" s="206" t="s">
        <v>61</v>
      </c>
      <c r="H21" s="206" t="s">
        <v>60</v>
      </c>
      <c r="I21" s="325" t="s">
        <v>329</v>
      </c>
      <c r="J21" s="221"/>
      <c r="L21" s="341"/>
      <c r="M21" s="341"/>
      <c r="N21" s="341"/>
      <c r="O21" s="341"/>
      <c r="P21" s="341"/>
      <c r="Q21" s="341"/>
      <c r="R21" s="341"/>
      <c r="S21" s="341"/>
      <c r="T21" s="341"/>
      <c r="U21" s="341"/>
      <c r="V21" s="341"/>
      <c r="W21" s="341"/>
    </row>
    <row r="22" spans="1:23" ht="20" customHeight="1">
      <c r="A22" s="798" t="s">
        <v>30</v>
      </c>
      <c r="B22" s="799"/>
      <c r="C22" s="799"/>
      <c r="D22" s="799"/>
      <c r="E22" s="800"/>
      <c r="F22" s="558">
        <f>D6</f>
        <v>0</v>
      </c>
      <c r="G22" s="558">
        <f>D12</f>
        <v>0</v>
      </c>
      <c r="H22" s="558">
        <f>D13</f>
        <v>0</v>
      </c>
      <c r="I22" s="559">
        <f>D14</f>
        <v>0</v>
      </c>
      <c r="J22" s="222"/>
      <c r="L22" s="341"/>
      <c r="M22" s="341"/>
      <c r="N22" s="341"/>
      <c r="O22" s="341"/>
      <c r="P22" s="341"/>
      <c r="Q22" s="341"/>
      <c r="R22" s="341"/>
      <c r="S22" s="341"/>
      <c r="T22" s="341"/>
      <c r="U22" s="341"/>
      <c r="V22" s="341"/>
      <c r="W22" s="341"/>
    </row>
    <row r="23" spans="1:23" ht="20" customHeight="1">
      <c r="A23" s="798" t="s">
        <v>533</v>
      </c>
      <c r="B23" s="799"/>
      <c r="C23" s="799"/>
      <c r="D23" s="799"/>
      <c r="E23" s="800"/>
      <c r="F23" s="560">
        <f>ROUND(IF('General Fund-Page 3 of 3'!F44=0,(F22*0.01)*1.0101,'General Fund-Page 3 of 3'!F44),2)</f>
        <v>0</v>
      </c>
      <c r="G23" s="560">
        <f>ROUND(IF('Bond Fund'!F44=0,(G22*0.01)*1.0101,'Bond Fund'!F44),2)</f>
        <v>0</v>
      </c>
      <c r="H23" s="560">
        <f>ROUND(IF('Special Building Fund'!F47=0,(H22*0.01)*1.0101,'Special Building Fund'!F47),2)</f>
        <v>0</v>
      </c>
      <c r="I23" s="561">
        <f>ROUND(IF('Qualified Cap Purpose'!F43=0,(I22*0.01)*1.0101,'Qualified Cap Purpose'!F43),2)</f>
        <v>0</v>
      </c>
      <c r="J23" s="222"/>
      <c r="L23" s="341"/>
      <c r="M23" s="341"/>
      <c r="N23" s="341"/>
      <c r="O23" s="341"/>
      <c r="P23" s="341"/>
      <c r="Q23" s="341"/>
      <c r="R23" s="341"/>
      <c r="S23" s="341"/>
      <c r="T23" s="341"/>
      <c r="U23" s="341"/>
      <c r="V23" s="341"/>
      <c r="W23" s="341"/>
    </row>
    <row r="24" spans="1:23" ht="20" customHeight="1">
      <c r="A24" s="798" t="s">
        <v>31</v>
      </c>
      <c r="B24" s="799"/>
      <c r="C24" s="799"/>
      <c r="D24" s="799"/>
      <c r="E24" s="800"/>
      <c r="F24" s="560">
        <f>'General Fund-Page 3 of 3'!F45</f>
        <v>0</v>
      </c>
      <c r="G24" s="560">
        <f>'Bond Fund'!F45</f>
        <v>0</v>
      </c>
      <c r="H24" s="560">
        <f>'Special Building Fund'!F48</f>
        <v>0</v>
      </c>
      <c r="I24" s="561">
        <f>'Qualified Cap Purpose'!F44</f>
        <v>0</v>
      </c>
      <c r="J24" s="222"/>
      <c r="L24" s="341"/>
      <c r="M24" s="341"/>
      <c r="N24" s="341"/>
      <c r="O24" s="341"/>
      <c r="P24" s="341"/>
      <c r="Q24" s="341"/>
      <c r="R24" s="341"/>
      <c r="S24" s="341"/>
      <c r="T24" s="341"/>
      <c r="U24" s="341"/>
      <c r="V24" s="341"/>
      <c r="W24" s="341"/>
    </row>
    <row r="25" spans="1:23" ht="20" customHeight="1" thickBot="1">
      <c r="A25" s="795" t="s">
        <v>32</v>
      </c>
      <c r="B25" s="796"/>
      <c r="C25" s="796"/>
      <c r="D25" s="796"/>
      <c r="E25" s="797"/>
      <c r="F25" s="562">
        <f>SUM(F22:F24)</f>
        <v>0</v>
      </c>
      <c r="G25" s="563">
        <f>SUM(G22:G24)</f>
        <v>0</v>
      </c>
      <c r="H25" s="563">
        <f>SUM(H22:H24)</f>
        <v>0</v>
      </c>
      <c r="I25" s="564">
        <f>SUM(I22:I24)</f>
        <v>0</v>
      </c>
      <c r="J25" s="222"/>
      <c r="L25" s="341"/>
      <c r="M25" s="341"/>
      <c r="N25" s="341"/>
      <c r="O25" s="341"/>
      <c r="P25" s="341"/>
      <c r="Q25" s="341"/>
      <c r="R25" s="341"/>
      <c r="S25" s="341"/>
      <c r="T25" s="341"/>
      <c r="U25" s="341"/>
      <c r="V25" s="341"/>
      <c r="W25" s="341"/>
    </row>
    <row r="26" spans="1:23" ht="18" customHeight="1" thickBot="1">
      <c r="A26" s="223"/>
      <c r="B26" s="224"/>
      <c r="C26" s="224"/>
      <c r="D26" s="224"/>
      <c r="E26" s="225"/>
      <c r="F26" s="226"/>
      <c r="G26" s="227"/>
      <c r="H26" s="227"/>
      <c r="I26" s="227"/>
      <c r="J26" s="228"/>
      <c r="L26" s="341"/>
      <c r="M26" s="341"/>
      <c r="N26" s="341"/>
      <c r="O26" s="341"/>
      <c r="P26" s="341"/>
      <c r="Q26" s="341"/>
      <c r="R26" s="341"/>
      <c r="S26" s="341"/>
      <c r="T26" s="341"/>
      <c r="U26" s="341"/>
      <c r="V26" s="341"/>
      <c r="W26" s="341"/>
    </row>
    <row r="27" spans="1:23" ht="18" customHeight="1" thickBot="1">
      <c r="A27" s="788" t="s">
        <v>346</v>
      </c>
      <c r="B27" s="807"/>
      <c r="C27" s="788" t="s">
        <v>345</v>
      </c>
      <c r="D27" s="789"/>
      <c r="E27" s="229"/>
      <c r="F27" s="804" t="s">
        <v>508</v>
      </c>
      <c r="G27" s="805"/>
      <c r="H27" s="805"/>
      <c r="I27" s="806"/>
      <c r="J27" s="229"/>
      <c r="K27" s="230"/>
      <c r="L27" s="341"/>
      <c r="M27" s="341"/>
      <c r="N27" s="341"/>
      <c r="O27" s="341"/>
      <c r="P27" s="341"/>
      <c r="Q27" s="341"/>
      <c r="R27" s="341"/>
      <c r="S27" s="341"/>
      <c r="T27" s="341"/>
      <c r="U27" s="341"/>
      <c r="V27" s="341"/>
      <c r="W27" s="341"/>
    </row>
    <row r="28" spans="1:23" ht="24" customHeight="1" thickBot="1">
      <c r="A28" s="801">
        <f>'General Fund-Page 2 of 3'!F32</f>
        <v>0</v>
      </c>
      <c r="B28" s="802"/>
      <c r="C28" s="801">
        <f>'General Fund-Page 2 of 3'!F13</f>
        <v>0</v>
      </c>
      <c r="D28" s="803"/>
      <c r="E28" s="230"/>
      <c r="F28" s="557">
        <f>'General Fund-Page 2 of 3'!F8</f>
        <v>0</v>
      </c>
      <c r="G28" s="557">
        <f>'Bond Fund'!F19</f>
        <v>0</v>
      </c>
      <c r="H28" s="557">
        <f>'Special Building Fund'!F20</f>
        <v>0</v>
      </c>
      <c r="I28" s="557">
        <f>'Qualified Cap Purpose'!F19</f>
        <v>0</v>
      </c>
      <c r="J28" s="222"/>
      <c r="L28" s="341"/>
      <c r="M28" s="341"/>
      <c r="N28" s="341"/>
      <c r="O28" s="341"/>
      <c r="P28" s="341"/>
      <c r="Q28" s="341"/>
      <c r="R28" s="341"/>
      <c r="S28" s="341"/>
      <c r="T28" s="341"/>
      <c r="U28" s="341"/>
      <c r="V28" s="341"/>
      <c r="W28" s="341"/>
    </row>
    <row r="29" spans="1:23" ht="14.5" customHeight="1">
      <c r="A29" s="201"/>
      <c r="B29" s="201"/>
      <c r="C29" s="201"/>
      <c r="D29" s="201"/>
      <c r="E29" s="201"/>
      <c r="F29" s="214"/>
      <c r="G29" s="214"/>
      <c r="H29" s="214"/>
      <c r="I29" s="214"/>
      <c r="J29" s="201"/>
      <c r="L29" s="341"/>
      <c r="M29" s="341"/>
      <c r="N29" s="341"/>
      <c r="O29" s="341"/>
      <c r="P29" s="341"/>
      <c r="Q29" s="341"/>
      <c r="R29" s="341"/>
      <c r="S29" s="341"/>
      <c r="T29" s="341"/>
      <c r="U29" s="341"/>
      <c r="V29" s="341"/>
      <c r="W29" s="341"/>
    </row>
    <row r="30" spans="1:23" s="76" customFormat="1" ht="15.75" customHeight="1">
      <c r="A30" s="170"/>
      <c r="B30" s="193"/>
      <c r="C30" s="170"/>
      <c r="D30" s="170"/>
      <c r="E30" s="170"/>
      <c r="F30" s="170"/>
      <c r="G30" s="170"/>
      <c r="H30" s="170"/>
      <c r="I30" s="170"/>
      <c r="J30" s="170"/>
      <c r="L30" s="416"/>
      <c r="M30" s="416"/>
      <c r="N30" s="416"/>
      <c r="O30" s="416"/>
      <c r="P30" s="416"/>
      <c r="Q30" s="416"/>
      <c r="R30" s="416"/>
      <c r="S30" s="416"/>
      <c r="T30" s="416"/>
      <c r="U30" s="416"/>
      <c r="V30" s="416"/>
      <c r="W30" s="416"/>
    </row>
    <row r="31" spans="1:23" ht="14.5" customHeight="1">
      <c r="L31" s="341"/>
      <c r="M31" s="341"/>
      <c r="N31" s="341"/>
      <c r="O31" s="341"/>
      <c r="P31" s="341"/>
      <c r="Q31" s="341"/>
      <c r="R31" s="341"/>
      <c r="S31" s="341"/>
      <c r="T31" s="341"/>
      <c r="U31" s="341"/>
      <c r="V31" s="341"/>
      <c r="W31" s="341"/>
    </row>
    <row r="32" spans="1:23" ht="14.5" customHeight="1">
      <c r="G32" s="231"/>
      <c r="L32" s="341"/>
      <c r="M32" s="341"/>
      <c r="N32" s="341"/>
      <c r="O32" s="341"/>
      <c r="P32" s="341"/>
      <c r="Q32" s="341"/>
      <c r="R32" s="341"/>
      <c r="S32" s="341"/>
      <c r="T32" s="341"/>
      <c r="U32" s="341"/>
      <c r="V32" s="341"/>
      <c r="W32" s="341"/>
    </row>
    <row r="33" spans="12:23" ht="14.5" customHeight="1">
      <c r="L33" s="341"/>
      <c r="M33" s="341"/>
      <c r="N33" s="341"/>
      <c r="O33" s="341"/>
      <c r="P33" s="341"/>
      <c r="Q33" s="341"/>
      <c r="R33" s="341"/>
      <c r="S33" s="341"/>
      <c r="T33" s="341"/>
      <c r="U33" s="341"/>
      <c r="V33" s="341"/>
      <c r="W33" s="341"/>
    </row>
    <row r="34" spans="12:23" ht="14.5" customHeight="1">
      <c r="L34" s="341"/>
      <c r="M34" s="341"/>
      <c r="N34" s="341"/>
      <c r="O34" s="341"/>
      <c r="P34" s="341"/>
      <c r="Q34" s="341"/>
      <c r="R34" s="341"/>
      <c r="S34" s="341"/>
      <c r="T34" s="341"/>
      <c r="U34" s="341"/>
      <c r="V34" s="341"/>
      <c r="W34" s="341"/>
    </row>
    <row r="35" spans="12:23" ht="14.5" customHeight="1">
      <c r="L35" s="341"/>
      <c r="M35" s="341"/>
      <c r="N35" s="341"/>
      <c r="O35" s="341"/>
      <c r="P35" s="341"/>
      <c r="Q35" s="341"/>
      <c r="R35" s="341"/>
      <c r="S35" s="341"/>
      <c r="T35" s="341"/>
      <c r="U35" s="341"/>
      <c r="V35" s="341"/>
      <c r="W35" s="341"/>
    </row>
    <row r="36" spans="12:23" ht="14.5" customHeight="1">
      <c r="L36" s="341"/>
      <c r="M36" s="341"/>
      <c r="N36" s="341"/>
      <c r="O36" s="341"/>
      <c r="P36" s="341"/>
      <c r="Q36" s="341"/>
      <c r="R36" s="341"/>
      <c r="S36" s="341"/>
      <c r="T36" s="341"/>
      <c r="U36" s="341"/>
      <c r="V36" s="341"/>
      <c r="W36" s="341"/>
    </row>
    <row r="37" spans="12:23" ht="14.5" customHeight="1">
      <c r="L37" s="341"/>
      <c r="M37" s="341"/>
      <c r="N37" s="341"/>
      <c r="O37" s="341"/>
      <c r="P37" s="341"/>
      <c r="Q37" s="341"/>
      <c r="R37" s="341"/>
      <c r="S37" s="341"/>
      <c r="T37" s="341"/>
      <c r="U37" s="341"/>
      <c r="V37" s="341"/>
      <c r="W37" s="341"/>
    </row>
    <row r="38" spans="12:23" ht="14.5" customHeight="1">
      <c r="L38" s="341"/>
      <c r="M38" s="341"/>
      <c r="N38" s="341"/>
      <c r="O38" s="341"/>
      <c r="P38" s="341"/>
      <c r="Q38" s="341"/>
      <c r="R38" s="341"/>
      <c r="S38" s="341"/>
      <c r="T38" s="341"/>
      <c r="U38" s="341"/>
      <c r="V38" s="341"/>
      <c r="W38" s="341"/>
    </row>
    <row r="39" spans="12:23" ht="14.5" customHeight="1">
      <c r="L39" s="341"/>
      <c r="M39" s="341"/>
      <c r="N39" s="341"/>
      <c r="O39" s="341"/>
      <c r="P39" s="341"/>
      <c r="Q39" s="341"/>
      <c r="R39" s="341"/>
      <c r="S39" s="341"/>
      <c r="T39" s="341"/>
      <c r="U39" s="341"/>
      <c r="V39" s="341"/>
      <c r="W39" s="341"/>
    </row>
    <row r="40" spans="12:23" ht="14.5" customHeight="1">
      <c r="L40" s="341"/>
      <c r="M40" s="341"/>
      <c r="N40" s="341"/>
      <c r="O40" s="341"/>
      <c r="P40" s="341"/>
      <c r="Q40" s="341"/>
      <c r="R40" s="341"/>
      <c r="S40" s="341"/>
      <c r="T40" s="341"/>
      <c r="U40" s="341"/>
      <c r="V40" s="341"/>
      <c r="W40" s="341"/>
    </row>
    <row r="41" spans="12:23" ht="14.5" customHeight="1">
      <c r="L41" s="341"/>
      <c r="M41" s="341"/>
      <c r="N41" s="341"/>
      <c r="O41" s="341"/>
      <c r="P41" s="341"/>
      <c r="Q41" s="341"/>
      <c r="R41" s="341"/>
      <c r="S41" s="341"/>
      <c r="T41" s="341"/>
      <c r="U41" s="341"/>
      <c r="V41" s="341"/>
      <c r="W41" s="341"/>
    </row>
    <row r="42" spans="12:23" ht="14.5" customHeight="1">
      <c r="L42" s="341"/>
      <c r="M42" s="341"/>
      <c r="N42" s="341"/>
      <c r="O42" s="341"/>
      <c r="P42" s="341"/>
      <c r="Q42" s="341"/>
      <c r="R42" s="341"/>
      <c r="S42" s="341"/>
      <c r="T42" s="341"/>
      <c r="U42" s="341"/>
      <c r="V42" s="341"/>
      <c r="W42" s="341"/>
    </row>
    <row r="43" spans="12:23" ht="14.5" customHeight="1">
      <c r="L43" s="341"/>
      <c r="M43" s="341"/>
      <c r="N43" s="341"/>
      <c r="O43" s="341"/>
      <c r="P43" s="341"/>
      <c r="Q43" s="341"/>
      <c r="R43" s="341"/>
      <c r="S43" s="341"/>
      <c r="T43" s="341"/>
      <c r="U43" s="341"/>
      <c r="V43" s="341"/>
      <c r="W43" s="341"/>
    </row>
    <row r="44" spans="12:23" ht="14.5" customHeight="1">
      <c r="L44" s="341"/>
      <c r="M44" s="341"/>
      <c r="N44" s="341"/>
      <c r="O44" s="341"/>
      <c r="P44" s="341"/>
      <c r="Q44" s="341"/>
      <c r="R44" s="341"/>
      <c r="S44" s="341"/>
      <c r="T44" s="341"/>
      <c r="U44" s="341"/>
      <c r="V44" s="341"/>
      <c r="W44" s="341"/>
    </row>
    <row r="45" spans="12:23" ht="14.5" customHeight="1">
      <c r="L45" s="341"/>
      <c r="M45" s="341"/>
      <c r="N45" s="341"/>
      <c r="O45" s="341"/>
      <c r="P45" s="341"/>
      <c r="Q45" s="341"/>
      <c r="R45" s="341"/>
      <c r="S45" s="341"/>
      <c r="T45" s="341"/>
      <c r="U45" s="341"/>
      <c r="V45" s="341"/>
      <c r="W45" s="341"/>
    </row>
    <row r="46" spans="12:23" ht="14.5" customHeight="1">
      <c r="L46" s="341"/>
      <c r="M46" s="341"/>
      <c r="N46" s="341"/>
      <c r="O46" s="341"/>
      <c r="P46" s="341"/>
      <c r="Q46" s="341"/>
      <c r="R46" s="341"/>
      <c r="S46" s="341"/>
      <c r="T46" s="341"/>
      <c r="U46" s="341"/>
      <c r="V46" s="341"/>
      <c r="W46" s="341"/>
    </row>
    <row r="47" spans="12:23" ht="14.5" customHeight="1">
      <c r="L47" s="341"/>
      <c r="M47" s="341"/>
      <c r="N47" s="341"/>
      <c r="O47" s="341"/>
      <c r="P47" s="341"/>
      <c r="Q47" s="341"/>
      <c r="R47" s="341"/>
      <c r="S47" s="341"/>
      <c r="T47" s="341"/>
      <c r="U47" s="341"/>
      <c r="V47" s="341"/>
      <c r="W47" s="341"/>
    </row>
    <row r="48" spans="12:23" ht="14.5" customHeight="1">
      <c r="L48" s="341"/>
      <c r="M48" s="341"/>
      <c r="N48" s="341"/>
      <c r="O48" s="341"/>
      <c r="P48" s="341"/>
      <c r="Q48" s="341"/>
      <c r="R48" s="341"/>
      <c r="S48" s="341"/>
      <c r="T48" s="341"/>
      <c r="U48" s="341"/>
      <c r="V48" s="341"/>
      <c r="W48" s="341"/>
    </row>
    <row r="49" spans="12:23" ht="14.5" customHeight="1">
      <c r="L49" s="341"/>
      <c r="M49" s="341"/>
      <c r="N49" s="341"/>
      <c r="O49" s="341"/>
      <c r="P49" s="341"/>
      <c r="Q49" s="341"/>
      <c r="R49" s="341"/>
      <c r="S49" s="341"/>
      <c r="T49" s="341"/>
      <c r="U49" s="341"/>
      <c r="V49" s="341"/>
      <c r="W49" s="341"/>
    </row>
  </sheetData>
  <sheetProtection password="C7B0" sheet="1" objects="1" scenarios="1"/>
  <mergeCells count="12">
    <mergeCell ref="A28:B28"/>
    <mergeCell ref="C28:D28"/>
    <mergeCell ref="F27:I27"/>
    <mergeCell ref="A22:E22"/>
    <mergeCell ref="A27:B27"/>
    <mergeCell ref="G2:J2"/>
    <mergeCell ref="C27:D27"/>
    <mergeCell ref="A19:J20"/>
    <mergeCell ref="A21:E21"/>
    <mergeCell ref="A25:E25"/>
    <mergeCell ref="A24:E24"/>
    <mergeCell ref="A23:E23"/>
  </mergeCells>
  <phoneticPr fontId="16" type="noConversion"/>
  <printOptions horizontalCentered="1"/>
  <pageMargins left="0.25" right="0.25" top="0.35" bottom="0.25" header="0.5" footer="0.25"/>
  <pageSetup scale="88" orientation="landscape"/>
  <headerFooter alignWithMargins="0">
    <oddFooter>&amp;RPage 2</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Y50"/>
  <sheetViews>
    <sheetView topLeftCell="A3" workbookViewId="0">
      <selection activeCell="F6" sqref="F6"/>
    </sheetView>
  </sheetViews>
  <sheetFormatPr baseColWidth="10" defaultColWidth="9.1640625" defaultRowHeight="14.5" customHeight="1" x14ac:dyDescent="0"/>
  <cols>
    <col min="1" max="1" width="20.6640625" style="199" customWidth="1"/>
    <col min="2" max="2" width="14.6640625" style="199" customWidth="1"/>
    <col min="3" max="3" width="15.6640625" style="199" customWidth="1"/>
    <col min="4" max="9" width="14.6640625" style="199" customWidth="1"/>
    <col min="10" max="10" width="1.6640625" style="199" customWidth="1"/>
    <col min="11" max="11" width="20.5" style="199" customWidth="1"/>
    <col min="12" max="12" width="15.1640625" style="199" customWidth="1"/>
    <col min="13" max="13" width="19.5" style="199" customWidth="1"/>
    <col min="14" max="18" width="15.1640625" style="199" customWidth="1"/>
    <col min="19" max="16384" width="9.1640625" style="199"/>
  </cols>
  <sheetData>
    <row r="1" spans="1:25" ht="14.5" customHeight="1">
      <c r="A1" s="197" t="s">
        <v>23</v>
      </c>
      <c r="B1" s="198"/>
      <c r="C1" s="198"/>
      <c r="D1" s="198"/>
      <c r="E1" s="198"/>
      <c r="H1" s="182" t="s">
        <v>62</v>
      </c>
      <c r="I1" s="156" t="str">
        <f>'Basic Data Input'!B3</f>
        <v>__-____</v>
      </c>
      <c r="J1" s="200" t="s">
        <v>0</v>
      </c>
      <c r="K1" s="416"/>
      <c r="L1" s="416"/>
      <c r="M1" s="416"/>
      <c r="N1" s="416"/>
      <c r="O1" s="416"/>
      <c r="P1" s="416"/>
      <c r="Q1" s="416"/>
      <c r="R1" s="416"/>
      <c r="S1" s="341"/>
      <c r="T1" s="341"/>
      <c r="U1" s="341"/>
      <c r="V1" s="341"/>
      <c r="W1" s="341"/>
      <c r="X1" s="341"/>
      <c r="Y1" s="341"/>
    </row>
    <row r="2" spans="1:25" ht="20" customHeight="1" thickBot="1">
      <c r="A2" s="201"/>
      <c r="B2" s="201"/>
      <c r="C2" s="201"/>
      <c r="D2" s="201"/>
      <c r="E2" s="201"/>
      <c r="F2" s="787" t="str">
        <f>CONCATENATE('Basic Data Input'!$B$4)</f>
        <v>__________________________________</v>
      </c>
      <c r="G2" s="787"/>
      <c r="H2" s="787"/>
      <c r="I2" s="787"/>
      <c r="J2" s="199" t="s">
        <v>0</v>
      </c>
      <c r="K2" s="416"/>
      <c r="L2" s="416"/>
      <c r="M2" s="416"/>
      <c r="N2" s="416"/>
      <c r="O2" s="416"/>
      <c r="P2" s="416"/>
      <c r="Q2" s="416"/>
      <c r="R2" s="416"/>
      <c r="S2" s="341"/>
      <c r="T2" s="341"/>
      <c r="U2" s="341"/>
      <c r="V2" s="341"/>
      <c r="W2" s="341"/>
      <c r="X2" s="341"/>
      <c r="Y2" s="341"/>
    </row>
    <row r="3" spans="1:25" ht="18" customHeight="1" thickBot="1">
      <c r="A3" s="627" t="s">
        <v>509</v>
      </c>
      <c r="B3" s="202"/>
      <c r="C3" s="202"/>
      <c r="D3" s="202"/>
      <c r="E3" s="203"/>
      <c r="F3" s="203"/>
      <c r="G3" s="203"/>
      <c r="H3" s="203"/>
      <c r="I3" s="204"/>
      <c r="J3" s="199" t="s">
        <v>0</v>
      </c>
      <c r="K3" s="416"/>
      <c r="L3" s="416"/>
      <c r="M3" s="416"/>
      <c r="N3" s="416"/>
      <c r="O3" s="416"/>
      <c r="P3" s="416"/>
      <c r="Q3" s="416"/>
      <c r="R3" s="416"/>
      <c r="S3" s="341"/>
      <c r="T3" s="341"/>
      <c r="U3" s="341"/>
      <c r="V3" s="341"/>
      <c r="W3" s="341"/>
      <c r="X3" s="341"/>
      <c r="Y3" s="341"/>
    </row>
    <row r="4" spans="1:25" ht="70" customHeight="1" thickBot="1">
      <c r="A4" s="205" t="s">
        <v>0</v>
      </c>
      <c r="B4" s="206" t="s">
        <v>21</v>
      </c>
      <c r="C4" s="206" t="s">
        <v>58</v>
      </c>
      <c r="D4" s="206" t="s">
        <v>22</v>
      </c>
      <c r="E4" s="206" t="s">
        <v>59</v>
      </c>
      <c r="F4" s="206" t="s">
        <v>28</v>
      </c>
      <c r="G4" s="206" t="s">
        <v>42</v>
      </c>
      <c r="H4" s="206" t="s">
        <v>43</v>
      </c>
      <c r="I4" s="207" t="s">
        <v>50</v>
      </c>
      <c r="J4" s="208" t="s">
        <v>0</v>
      </c>
      <c r="K4" s="416"/>
      <c r="L4" s="416"/>
      <c r="M4" s="416"/>
      <c r="N4" s="416"/>
      <c r="O4" s="416"/>
      <c r="P4" s="416"/>
      <c r="Q4" s="416"/>
      <c r="R4" s="416"/>
      <c r="S4" s="341"/>
      <c r="T4" s="341"/>
      <c r="U4" s="341"/>
      <c r="V4" s="341"/>
      <c r="W4" s="341"/>
      <c r="X4" s="341"/>
      <c r="Y4" s="341"/>
    </row>
    <row r="5" spans="1:25" ht="25" hidden="1" customHeight="1" thickBot="1">
      <c r="A5" s="209"/>
      <c r="B5" s="210"/>
      <c r="C5" s="210"/>
      <c r="D5" s="210"/>
      <c r="E5" s="210"/>
      <c r="F5" s="210"/>
      <c r="G5" s="210"/>
      <c r="H5" s="210"/>
      <c r="I5" s="211"/>
      <c r="J5" s="199" t="s">
        <v>0</v>
      </c>
      <c r="K5" s="416"/>
      <c r="L5" s="416"/>
      <c r="M5" s="416"/>
      <c r="N5" s="416"/>
      <c r="O5" s="416"/>
      <c r="P5" s="416"/>
      <c r="Q5" s="416"/>
      <c r="R5" s="416"/>
      <c r="S5" s="341"/>
      <c r="T5" s="341"/>
      <c r="U5" s="341"/>
      <c r="V5" s="341"/>
      <c r="W5" s="341"/>
      <c r="X5" s="341"/>
      <c r="Y5" s="341"/>
    </row>
    <row r="6" spans="1:25" ht="20" customHeight="1">
      <c r="A6" s="212" t="s">
        <v>2</v>
      </c>
      <c r="B6" s="548">
        <f>'General Fund-Page 2 of 3'!E9</f>
        <v>0</v>
      </c>
      <c r="C6" s="548">
        <f>'General Fund-Page 3 of 3'!E36</f>
        <v>0</v>
      </c>
      <c r="D6" s="548">
        <f>'General Fund-Page 3 of 3'!E37</f>
        <v>0</v>
      </c>
      <c r="E6" s="549">
        <f>IF(B6='2012-2013 Actual - Page 4'!I6,ROUND(C6+D6,2),"Col 1 MUST = Page 4 Col 8")</f>
        <v>0</v>
      </c>
      <c r="F6" s="548">
        <f>'General Fund-Page 1 of 3'!E35</f>
        <v>0</v>
      </c>
      <c r="G6" s="548">
        <f>'General Fund-Page 1 of 3'!E36</f>
        <v>0</v>
      </c>
      <c r="H6" s="550">
        <f>ROUND(SUM(F6+G6),2)</f>
        <v>0</v>
      </c>
      <c r="I6" s="565">
        <f>ROUND(E6-H6,2)</f>
        <v>0</v>
      </c>
      <c r="J6" s="199" t="s">
        <v>0</v>
      </c>
      <c r="K6" s="416"/>
      <c r="L6" s="416"/>
      <c r="M6" s="416"/>
      <c r="N6" s="416"/>
      <c r="O6" s="416"/>
      <c r="P6" s="416"/>
      <c r="Q6" s="416"/>
      <c r="R6" s="416"/>
      <c r="S6" s="341"/>
      <c r="T6" s="341"/>
      <c r="U6" s="341"/>
      <c r="V6" s="341"/>
      <c r="W6" s="341"/>
      <c r="X6" s="341"/>
      <c r="Y6" s="341"/>
    </row>
    <row r="7" spans="1:25" ht="20" customHeight="1">
      <c r="A7" s="212" t="s">
        <v>11</v>
      </c>
      <c r="B7" s="548">
        <f>'Depreciation Fund'!E22</f>
        <v>0</v>
      </c>
      <c r="C7" s="548">
        <f>'Depreciation Fund'!E31</f>
        <v>0</v>
      </c>
      <c r="D7" s="552"/>
      <c r="E7" s="549">
        <f>IF(B7='2012-2013 Actual - Page 4'!I7,ROUND(C7+D7,2),"Col 1 MUST = Page 4 Col 8")</f>
        <v>0</v>
      </c>
      <c r="F7" s="552"/>
      <c r="G7" s="552"/>
      <c r="H7" s="548">
        <f>'Depreciation Fund'!E16</f>
        <v>0</v>
      </c>
      <c r="I7" s="565">
        <f t="shared" ref="I7:I14" si="0">ROUND(E7-H7,2)</f>
        <v>0</v>
      </c>
      <c r="J7" s="199" t="s">
        <v>0</v>
      </c>
      <c r="K7" s="416"/>
      <c r="L7" s="416"/>
      <c r="M7" s="416"/>
      <c r="N7" s="416"/>
      <c r="O7" s="416"/>
      <c r="P7" s="416"/>
      <c r="Q7" s="416"/>
      <c r="R7" s="416"/>
      <c r="S7" s="341"/>
      <c r="T7" s="341"/>
      <c r="U7" s="341"/>
      <c r="V7" s="341"/>
      <c r="W7" s="341"/>
      <c r="X7" s="341"/>
      <c r="Y7" s="341"/>
    </row>
    <row r="8" spans="1:25" ht="20" customHeight="1">
      <c r="A8" s="212" t="s">
        <v>12</v>
      </c>
      <c r="B8" s="548">
        <f>'Employee Benefit Fund'!E23</f>
        <v>0</v>
      </c>
      <c r="C8" s="548">
        <f>'Employee Benefit Fund'!E32</f>
        <v>0</v>
      </c>
      <c r="D8" s="552"/>
      <c r="E8" s="549">
        <f>IF(B8='2012-2013 Actual - Page 4'!I8,ROUND(C8+D8,2),"Col 1 MUST = Page 4 Col 8")</f>
        <v>0</v>
      </c>
      <c r="F8" s="552"/>
      <c r="G8" s="552"/>
      <c r="H8" s="548">
        <f>'Employee Benefit Fund'!E16</f>
        <v>0</v>
      </c>
      <c r="I8" s="565">
        <f t="shared" si="0"/>
        <v>0</v>
      </c>
      <c r="K8" s="416"/>
      <c r="L8" s="416"/>
      <c r="M8" s="416"/>
      <c r="N8" s="416"/>
      <c r="O8" s="416"/>
      <c r="P8" s="416"/>
      <c r="Q8" s="416"/>
      <c r="R8" s="416"/>
      <c r="S8" s="341"/>
      <c r="T8" s="341"/>
      <c r="U8" s="341"/>
      <c r="V8" s="341"/>
      <c r="W8" s="341"/>
      <c r="X8" s="341"/>
      <c r="Y8" s="341"/>
    </row>
    <row r="9" spans="1:25" ht="20" customHeight="1">
      <c r="A9" s="212" t="s">
        <v>13</v>
      </c>
      <c r="B9" s="548">
        <f>'Contingency Fund'!E18</f>
        <v>0</v>
      </c>
      <c r="C9" s="548">
        <f>'Contingency Fund'!E25</f>
        <v>0</v>
      </c>
      <c r="D9" s="552"/>
      <c r="E9" s="549">
        <f>IF(B9='2012-2013 Actual - Page 4'!I9,ROUND(C9+D9,2),"Col 1 MUST = Page 4 Col 8")</f>
        <v>0</v>
      </c>
      <c r="F9" s="552"/>
      <c r="G9" s="552"/>
      <c r="H9" s="548">
        <f>'Contingency Fund'!E12</f>
        <v>0</v>
      </c>
      <c r="I9" s="565">
        <f t="shared" si="0"/>
        <v>0</v>
      </c>
      <c r="J9" s="199" t="s">
        <v>0</v>
      </c>
      <c r="K9" s="416"/>
      <c r="L9" s="416"/>
      <c r="M9" s="416"/>
      <c r="N9" s="416"/>
      <c r="O9" s="416"/>
      <c r="P9" s="416"/>
      <c r="Q9" s="416"/>
      <c r="R9" s="416"/>
      <c r="S9" s="341"/>
      <c r="T9" s="341"/>
      <c r="U9" s="341"/>
      <c r="V9" s="341"/>
      <c r="W9" s="341"/>
      <c r="X9" s="341"/>
      <c r="Y9" s="341"/>
    </row>
    <row r="10" spans="1:25" ht="20" customHeight="1">
      <c r="A10" s="212" t="s">
        <v>14</v>
      </c>
      <c r="B10" s="548">
        <f>'Activities Fund'!E23</f>
        <v>0</v>
      </c>
      <c r="C10" s="548">
        <f>'Activities Fund'!E32</f>
        <v>0</v>
      </c>
      <c r="D10" s="552"/>
      <c r="E10" s="549">
        <f>IF(B10='2012-2013 Actual - Page 4'!I10,ROUND(C10+D10,2),"Col 1 MUST = Page 4 Col 8")</f>
        <v>0</v>
      </c>
      <c r="F10" s="552"/>
      <c r="G10" s="552"/>
      <c r="H10" s="548">
        <f>'Activities Fund'!E16</f>
        <v>0</v>
      </c>
      <c r="I10" s="565">
        <f>ROUND(E10-H10,2)</f>
        <v>0</v>
      </c>
      <c r="J10" s="199" t="s">
        <v>0</v>
      </c>
      <c r="K10" s="416"/>
      <c r="L10" s="416"/>
      <c r="M10" s="416"/>
      <c r="N10" s="416"/>
      <c r="O10" s="416"/>
      <c r="P10" s="416"/>
      <c r="Q10" s="416"/>
      <c r="R10" s="416"/>
      <c r="S10" s="341"/>
      <c r="T10" s="341"/>
      <c r="U10" s="341"/>
      <c r="V10" s="341"/>
      <c r="W10" s="341"/>
      <c r="X10" s="341"/>
      <c r="Y10" s="341"/>
    </row>
    <row r="11" spans="1:25" ht="20" customHeight="1">
      <c r="A11" s="212" t="s">
        <v>15</v>
      </c>
      <c r="B11" s="548">
        <f>'School Lunch Fund'!E23</f>
        <v>0</v>
      </c>
      <c r="C11" s="548">
        <f>'School Lunch Fund'!E37</f>
        <v>0</v>
      </c>
      <c r="D11" s="552"/>
      <c r="E11" s="549">
        <f>IF(B11='2012-2013 Actual - Page 4'!I11,ROUND(C11+D11,2),"Col 1 MUST = Page 4 Col 8")</f>
        <v>0</v>
      </c>
      <c r="F11" s="552"/>
      <c r="G11" s="552"/>
      <c r="H11" s="548">
        <f>'School Lunch Fund'!E16</f>
        <v>0</v>
      </c>
      <c r="I11" s="565">
        <f t="shared" si="0"/>
        <v>0</v>
      </c>
      <c r="J11" s="199" t="s">
        <v>0</v>
      </c>
      <c r="K11" s="416"/>
      <c r="L11" s="416"/>
      <c r="M11" s="416"/>
      <c r="N11" s="416"/>
      <c r="O11" s="416"/>
      <c r="P11" s="416"/>
      <c r="Q11" s="416"/>
      <c r="R11" s="416"/>
      <c r="S11" s="341"/>
      <c r="T11" s="341"/>
      <c r="U11" s="341"/>
      <c r="V11" s="341"/>
      <c r="W11" s="341"/>
      <c r="X11" s="341"/>
      <c r="Y11" s="341"/>
    </row>
    <row r="12" spans="1:25" ht="20" customHeight="1">
      <c r="A12" s="212" t="s">
        <v>3</v>
      </c>
      <c r="B12" s="548">
        <f>'Bond Fund'!E20</f>
        <v>0</v>
      </c>
      <c r="C12" s="548">
        <f>'Bond Fund'!E36</f>
        <v>0</v>
      </c>
      <c r="D12" s="548">
        <f>'Bond Fund'!E37</f>
        <v>0</v>
      </c>
      <c r="E12" s="549">
        <f>IF(B12='2012-2013 Actual - Page 4'!I12,ROUND(C12+D12,2),"Col 1 MUST = Page 4 Col 8")</f>
        <v>0</v>
      </c>
      <c r="F12" s="552"/>
      <c r="G12" s="552"/>
      <c r="H12" s="548">
        <f>'Bond Fund'!E12</f>
        <v>0</v>
      </c>
      <c r="I12" s="565">
        <f t="shared" si="0"/>
        <v>0</v>
      </c>
      <c r="K12" s="416"/>
      <c r="L12" s="416"/>
      <c r="M12" s="416"/>
      <c r="N12" s="416"/>
      <c r="O12" s="416"/>
      <c r="P12" s="416"/>
      <c r="Q12" s="416"/>
      <c r="R12" s="416"/>
      <c r="S12" s="341"/>
      <c r="T12" s="341"/>
      <c r="U12" s="341"/>
      <c r="V12" s="341"/>
      <c r="W12" s="341"/>
      <c r="X12" s="341"/>
      <c r="Y12" s="341"/>
    </row>
    <row r="13" spans="1:25" ht="20" customHeight="1">
      <c r="A13" s="212" t="s">
        <v>4</v>
      </c>
      <c r="B13" s="548">
        <f>'Special Building Fund'!E21</f>
        <v>0</v>
      </c>
      <c r="C13" s="548">
        <f>'Special Building Fund'!E40</f>
        <v>0</v>
      </c>
      <c r="D13" s="548">
        <f>'Special Building Fund'!E41</f>
        <v>0</v>
      </c>
      <c r="E13" s="549">
        <f>IF(B13='2012-2013 Actual - Page 4'!I13,ROUND(C13+D13,2),"Col 1 MUST = Page 4 Col 8")</f>
        <v>0</v>
      </c>
      <c r="F13" s="552"/>
      <c r="G13" s="552"/>
      <c r="H13" s="548">
        <f>'Special Building Fund'!E14</f>
        <v>0</v>
      </c>
      <c r="I13" s="565">
        <f t="shared" si="0"/>
        <v>0</v>
      </c>
      <c r="J13" s="199" t="s">
        <v>0</v>
      </c>
      <c r="K13" s="416"/>
      <c r="L13" s="416"/>
      <c r="M13" s="416"/>
      <c r="N13" s="416"/>
      <c r="O13" s="416"/>
      <c r="P13" s="416"/>
      <c r="Q13" s="416"/>
      <c r="R13" s="416"/>
      <c r="S13" s="341"/>
      <c r="T13" s="341"/>
      <c r="U13" s="341"/>
      <c r="V13" s="341"/>
      <c r="W13" s="341"/>
      <c r="X13" s="341"/>
      <c r="Y13" s="341"/>
    </row>
    <row r="14" spans="1:25" ht="30" customHeight="1">
      <c r="A14" s="324" t="s">
        <v>364</v>
      </c>
      <c r="B14" s="548">
        <f>'Qualified Cap Purpose'!E20</f>
        <v>0</v>
      </c>
      <c r="C14" s="548">
        <f>'Qualified Cap Purpose'!E36</f>
        <v>0</v>
      </c>
      <c r="D14" s="548">
        <f>'Qualified Cap Purpose'!E37</f>
        <v>0</v>
      </c>
      <c r="E14" s="549">
        <f>IF(B14='2012-2013 Actual - Page 4'!I14,ROUND(C14+D14,2),"Col 1 MUST = Page 4 Col 8")</f>
        <v>0</v>
      </c>
      <c r="F14" s="552"/>
      <c r="G14" s="552"/>
      <c r="H14" s="548">
        <f>'Qualified Cap Purpose'!E12</f>
        <v>0</v>
      </c>
      <c r="I14" s="565">
        <f t="shared" si="0"/>
        <v>0</v>
      </c>
      <c r="J14" s="199" t="s">
        <v>0</v>
      </c>
      <c r="K14" s="416"/>
      <c r="L14" s="416"/>
      <c r="M14" s="416"/>
      <c r="N14" s="416"/>
      <c r="O14" s="416"/>
      <c r="P14" s="416"/>
      <c r="Q14" s="416"/>
      <c r="R14" s="416"/>
      <c r="S14" s="341"/>
      <c r="T14" s="341"/>
      <c r="U14" s="341"/>
      <c r="V14" s="341"/>
      <c r="W14" s="341"/>
      <c r="X14" s="341"/>
      <c r="Y14" s="341"/>
    </row>
    <row r="15" spans="1:25" ht="20" customHeight="1">
      <c r="A15" s="212" t="s">
        <v>16</v>
      </c>
      <c r="B15" s="548">
        <f>'Cooperative Fund'!E25</f>
        <v>0</v>
      </c>
      <c r="C15" s="548">
        <f>'Cooperative Fund'!E40</f>
        <v>0</v>
      </c>
      <c r="D15" s="552"/>
      <c r="E15" s="549">
        <f>IF(B15='2012-2013 Actual - Page 4'!I15,ROUND(C15+D15,2),"Col 1 MUST = Page 4 Col 8")</f>
        <v>0</v>
      </c>
      <c r="F15" s="552"/>
      <c r="G15" s="552"/>
      <c r="H15" s="548">
        <f>'Cooperative Fund'!E18</f>
        <v>0</v>
      </c>
      <c r="I15" s="565">
        <f>ROUND(E15-H15,2)</f>
        <v>0</v>
      </c>
      <c r="J15" s="199" t="s">
        <v>0</v>
      </c>
      <c r="K15" s="416"/>
      <c r="L15" s="416"/>
      <c r="M15" s="416"/>
      <c r="N15" s="416"/>
      <c r="O15" s="416"/>
      <c r="P15" s="416"/>
      <c r="Q15" s="416"/>
      <c r="R15" s="416"/>
      <c r="S15" s="341"/>
      <c r="T15" s="341"/>
      <c r="U15" s="341"/>
      <c r="V15" s="341"/>
      <c r="W15" s="341"/>
      <c r="X15" s="341"/>
      <c r="Y15" s="341"/>
    </row>
    <row r="16" spans="1:25" ht="20" customHeight="1">
      <c r="A16" s="212" t="s">
        <v>363</v>
      </c>
      <c r="B16" s="548">
        <f>'Student Fee Fund'!E25</f>
        <v>0</v>
      </c>
      <c r="C16" s="548">
        <f>'Student Fee Fund'!E38</f>
        <v>0</v>
      </c>
      <c r="D16" s="552"/>
      <c r="E16" s="549">
        <f>IF(B16='2012-2013 Actual - Page 4'!I16,ROUND(C16+D16,2),"Col 1 MUST = Page 4 Col 8")</f>
        <v>0</v>
      </c>
      <c r="F16" s="552"/>
      <c r="G16" s="552"/>
      <c r="H16" s="566">
        <f>'Student Fee Fund'!E18</f>
        <v>0</v>
      </c>
      <c r="I16" s="567">
        <f>ROUND(E16-H16,2)</f>
        <v>0</v>
      </c>
      <c r="K16" s="416"/>
      <c r="L16" s="416"/>
      <c r="M16" s="416"/>
      <c r="N16" s="416"/>
      <c r="O16" s="416"/>
      <c r="P16" s="416"/>
      <c r="Q16" s="416"/>
      <c r="R16" s="416"/>
      <c r="S16" s="341"/>
      <c r="T16" s="341"/>
      <c r="U16" s="341"/>
      <c r="V16" s="341"/>
      <c r="W16" s="341"/>
      <c r="X16" s="341"/>
      <c r="Y16" s="341"/>
    </row>
    <row r="17" spans="1:25" ht="20" customHeight="1">
      <c r="A17" s="311"/>
      <c r="B17" s="548"/>
      <c r="C17" s="548"/>
      <c r="D17" s="552"/>
      <c r="E17" s="549">
        <f>IF(B17='2012-2013 Actual - Page 4'!I17,ROUND(C17+D17,2),"Col 1 MUST = Page 4 Col 8")</f>
        <v>0</v>
      </c>
      <c r="F17" s="552"/>
      <c r="G17" s="552"/>
      <c r="H17" s="566"/>
      <c r="I17" s="567">
        <f>ROUND(E17-H17,2)</f>
        <v>0</v>
      </c>
      <c r="K17" s="416"/>
      <c r="L17" s="416"/>
      <c r="M17" s="416"/>
      <c r="N17" s="416"/>
      <c r="O17" s="416"/>
      <c r="P17" s="416"/>
      <c r="Q17" s="416"/>
      <c r="R17" s="416"/>
      <c r="S17" s="341"/>
      <c r="T17" s="341"/>
      <c r="U17" s="341"/>
      <c r="V17" s="341"/>
      <c r="W17" s="341"/>
      <c r="X17" s="341"/>
      <c r="Y17" s="341"/>
    </row>
    <row r="18" spans="1:25" ht="20" customHeight="1" thickBot="1">
      <c r="A18" s="213" t="s">
        <v>17</v>
      </c>
      <c r="B18" s="555">
        <f>SUM(B6:B17)</f>
        <v>0</v>
      </c>
      <c r="C18" s="555">
        <f t="shared" ref="C18:I18" si="1">SUM(C6:C17)</f>
        <v>0</v>
      </c>
      <c r="D18" s="555">
        <f t="shared" si="1"/>
        <v>0</v>
      </c>
      <c r="E18" s="555">
        <f t="shared" si="1"/>
        <v>0</v>
      </c>
      <c r="F18" s="555">
        <f t="shared" si="1"/>
        <v>0</v>
      </c>
      <c r="G18" s="555">
        <f t="shared" si="1"/>
        <v>0</v>
      </c>
      <c r="H18" s="555">
        <f t="shared" si="1"/>
        <v>0</v>
      </c>
      <c r="I18" s="568">
        <f t="shared" si="1"/>
        <v>0</v>
      </c>
      <c r="J18" s="199" t="s">
        <v>0</v>
      </c>
      <c r="K18" s="416"/>
      <c r="L18" s="416"/>
      <c r="M18" s="416"/>
      <c r="N18" s="416"/>
      <c r="O18" s="416"/>
      <c r="P18" s="416"/>
      <c r="Q18" s="416"/>
      <c r="R18" s="416"/>
      <c r="S18" s="341"/>
      <c r="T18" s="341"/>
      <c r="U18" s="341"/>
      <c r="V18" s="341"/>
      <c r="W18" s="341"/>
      <c r="X18" s="341"/>
      <c r="Y18" s="341"/>
    </row>
    <row r="19" spans="1:25" ht="14.5" customHeight="1">
      <c r="K19" s="341"/>
      <c r="L19" s="341"/>
      <c r="M19" s="341"/>
      <c r="N19" s="341"/>
      <c r="O19" s="341"/>
      <c r="P19" s="341"/>
      <c r="Q19" s="341"/>
      <c r="R19" s="341"/>
      <c r="S19" s="341"/>
      <c r="T19" s="341"/>
      <c r="U19" s="341"/>
      <c r="V19" s="341"/>
      <c r="W19" s="341"/>
      <c r="X19" s="341"/>
      <c r="Y19" s="341"/>
    </row>
    <row r="20" spans="1:25" s="76" customFormat="1" ht="12">
      <c r="K20" s="416"/>
      <c r="L20" s="416"/>
      <c r="M20" s="416"/>
      <c r="N20" s="416"/>
      <c r="O20" s="416"/>
      <c r="P20" s="416"/>
      <c r="Q20" s="416"/>
      <c r="R20" s="416"/>
      <c r="S20" s="416"/>
      <c r="T20" s="416"/>
      <c r="U20" s="416"/>
      <c r="V20" s="416"/>
      <c r="W20" s="416"/>
      <c r="X20" s="416"/>
      <c r="Y20" s="416"/>
    </row>
    <row r="21" spans="1:25" ht="14.5" customHeight="1">
      <c r="A21" s="329" t="s">
        <v>413</v>
      </c>
      <c r="K21" s="341"/>
      <c r="L21" s="341"/>
      <c r="M21" s="341"/>
      <c r="N21" s="341"/>
      <c r="O21" s="341"/>
      <c r="P21" s="341"/>
      <c r="Q21" s="341"/>
      <c r="R21" s="341"/>
      <c r="S21" s="341"/>
      <c r="T21" s="341"/>
      <c r="U21" s="341"/>
      <c r="V21" s="341"/>
      <c r="W21" s="341"/>
      <c r="X21" s="341"/>
      <c r="Y21" s="341"/>
    </row>
    <row r="22" spans="1:25" ht="14.5" customHeight="1" thickBot="1">
      <c r="K22" s="341"/>
      <c r="L22" s="341"/>
      <c r="M22" s="341"/>
      <c r="N22" s="341"/>
      <c r="O22" s="341"/>
      <c r="P22" s="341"/>
      <c r="Q22" s="341"/>
      <c r="R22" s="341"/>
      <c r="S22" s="341"/>
      <c r="T22" s="341"/>
      <c r="U22" s="341"/>
      <c r="V22" s="341"/>
      <c r="W22" s="341"/>
      <c r="X22" s="341"/>
      <c r="Y22" s="341"/>
    </row>
    <row r="23" spans="1:25" s="341" customFormat="1" ht="18" customHeight="1" thickBot="1">
      <c r="A23" s="199"/>
      <c r="B23" s="788" t="s">
        <v>345</v>
      </c>
      <c r="C23" s="789"/>
      <c r="D23" s="199"/>
      <c r="E23" s="199"/>
      <c r="F23" s="199"/>
      <c r="G23" s="199"/>
      <c r="H23" s="199"/>
      <c r="I23" s="199"/>
      <c r="J23" s="199"/>
    </row>
    <row r="24" spans="1:25" s="341" customFormat="1" ht="18" customHeight="1" thickBot="1">
      <c r="A24" s="199"/>
      <c r="B24" s="801">
        <f>'General Fund-Page 2 of 3'!E13</f>
        <v>0</v>
      </c>
      <c r="C24" s="803"/>
      <c r="D24" s="199"/>
      <c r="E24" s="199"/>
      <c r="F24" s="199"/>
      <c r="G24" s="199"/>
      <c r="H24" s="199"/>
      <c r="I24" s="199"/>
      <c r="J24" s="199"/>
    </row>
    <row r="25" spans="1:25" ht="14.5" customHeight="1">
      <c r="K25" s="341"/>
      <c r="L25" s="341"/>
      <c r="M25" s="341"/>
      <c r="N25" s="341"/>
      <c r="O25" s="341"/>
      <c r="P25" s="341"/>
      <c r="Q25" s="341"/>
      <c r="R25" s="341"/>
      <c r="S25" s="341"/>
      <c r="T25" s="341"/>
      <c r="U25" s="341"/>
      <c r="V25" s="341"/>
      <c r="W25" s="341"/>
      <c r="X25" s="341"/>
      <c r="Y25" s="341"/>
    </row>
    <row r="26" spans="1:25" ht="14.5" customHeight="1">
      <c r="K26" s="341"/>
      <c r="L26" s="341"/>
      <c r="M26" s="341"/>
      <c r="N26" s="341"/>
      <c r="O26" s="341"/>
      <c r="P26" s="341"/>
      <c r="Q26" s="341"/>
      <c r="R26" s="341"/>
      <c r="S26" s="341"/>
      <c r="T26" s="341"/>
      <c r="U26" s="341"/>
      <c r="V26" s="341"/>
      <c r="W26" s="341"/>
      <c r="X26" s="341"/>
      <c r="Y26" s="341"/>
    </row>
    <row r="27" spans="1:25" ht="14.5" customHeight="1">
      <c r="K27" s="341"/>
      <c r="L27" s="341"/>
      <c r="M27" s="341"/>
      <c r="N27" s="341"/>
      <c r="O27" s="341"/>
      <c r="P27" s="341"/>
      <c r="Q27" s="341"/>
      <c r="R27" s="341"/>
      <c r="S27" s="341"/>
      <c r="T27" s="341"/>
      <c r="U27" s="341"/>
      <c r="V27" s="341"/>
      <c r="W27" s="341"/>
      <c r="X27" s="341"/>
      <c r="Y27" s="341"/>
    </row>
    <row r="28" spans="1:25" ht="14.5" customHeight="1">
      <c r="K28" s="341"/>
      <c r="L28" s="341"/>
      <c r="M28" s="341"/>
      <c r="N28" s="341"/>
      <c r="O28" s="341"/>
      <c r="P28" s="341"/>
      <c r="Q28" s="341"/>
      <c r="R28" s="341"/>
      <c r="S28" s="341"/>
      <c r="T28" s="341"/>
      <c r="U28" s="341"/>
      <c r="V28" s="341"/>
      <c r="W28" s="341"/>
      <c r="X28" s="341"/>
      <c r="Y28" s="341"/>
    </row>
    <row r="29" spans="1:25" ht="14.5" customHeight="1">
      <c r="K29" s="341"/>
      <c r="L29" s="341"/>
      <c r="M29" s="341"/>
      <c r="N29" s="341"/>
      <c r="O29" s="341"/>
      <c r="P29" s="341"/>
      <c r="Q29" s="341"/>
      <c r="R29" s="341"/>
      <c r="S29" s="341"/>
      <c r="T29" s="341"/>
      <c r="U29" s="341"/>
      <c r="V29" s="341"/>
      <c r="W29" s="341"/>
      <c r="X29" s="341"/>
      <c r="Y29" s="341"/>
    </row>
    <row r="30" spans="1:25" ht="14.5" customHeight="1">
      <c r="K30" s="341"/>
      <c r="L30" s="341"/>
      <c r="M30" s="341"/>
      <c r="N30" s="341"/>
      <c r="O30" s="341"/>
      <c r="P30" s="341"/>
      <c r="Q30" s="341"/>
      <c r="R30" s="341"/>
      <c r="S30" s="341"/>
      <c r="T30" s="341"/>
      <c r="U30" s="341"/>
      <c r="V30" s="341"/>
      <c r="W30" s="341"/>
      <c r="X30" s="341"/>
      <c r="Y30" s="341"/>
    </row>
    <row r="31" spans="1:25" ht="14.5" customHeight="1">
      <c r="A31" s="201"/>
      <c r="B31" s="201"/>
      <c r="C31" s="201"/>
      <c r="D31" s="201"/>
      <c r="E31" s="201"/>
      <c r="F31" s="201"/>
      <c r="G31" s="201"/>
      <c r="H31" s="201"/>
      <c r="I31" s="201"/>
      <c r="K31" s="341"/>
      <c r="L31" s="341"/>
      <c r="M31" s="341"/>
      <c r="N31" s="341"/>
      <c r="O31" s="341"/>
      <c r="P31" s="341"/>
      <c r="Q31" s="341"/>
      <c r="R31" s="341"/>
      <c r="S31" s="341"/>
      <c r="T31" s="341"/>
      <c r="U31" s="341"/>
      <c r="V31" s="341"/>
      <c r="W31" s="341"/>
      <c r="X31" s="341"/>
      <c r="Y31" s="341"/>
    </row>
    <row r="32" spans="1:25" ht="15.75" customHeight="1">
      <c r="A32" s="170"/>
      <c r="B32" s="193"/>
      <c r="C32" s="170"/>
      <c r="D32" s="170"/>
      <c r="E32" s="170"/>
      <c r="F32" s="170"/>
      <c r="G32" s="170"/>
      <c r="H32" s="170"/>
      <c r="I32" s="170"/>
      <c r="K32" s="341"/>
      <c r="L32" s="341"/>
      <c r="M32" s="341"/>
      <c r="N32" s="341"/>
      <c r="O32" s="341"/>
      <c r="P32" s="341"/>
      <c r="Q32" s="341"/>
      <c r="R32" s="341"/>
      <c r="S32" s="341"/>
      <c r="T32" s="341"/>
      <c r="U32" s="341"/>
      <c r="V32" s="341"/>
      <c r="W32" s="341"/>
      <c r="X32" s="341"/>
      <c r="Y32" s="341"/>
    </row>
    <row r="33" spans="11:25" ht="14.5" customHeight="1">
      <c r="K33" s="341"/>
      <c r="L33" s="341"/>
      <c r="M33" s="341"/>
      <c r="N33" s="341"/>
      <c r="O33" s="341"/>
      <c r="P33" s="341"/>
      <c r="Q33" s="341"/>
      <c r="R33" s="341"/>
      <c r="S33" s="341"/>
      <c r="T33" s="341"/>
      <c r="U33" s="341"/>
      <c r="V33" s="341"/>
      <c r="W33" s="341"/>
      <c r="X33" s="341"/>
      <c r="Y33" s="341"/>
    </row>
    <row r="34" spans="11:25" ht="14.5" customHeight="1">
      <c r="K34" s="341"/>
      <c r="L34" s="341"/>
      <c r="M34" s="341"/>
      <c r="N34" s="341"/>
      <c r="O34" s="341"/>
      <c r="P34" s="341"/>
      <c r="Q34" s="341"/>
      <c r="R34" s="341"/>
      <c r="S34" s="341"/>
      <c r="T34" s="341"/>
      <c r="U34" s="341"/>
      <c r="V34" s="341"/>
      <c r="W34" s="341"/>
      <c r="X34" s="341"/>
      <c r="Y34" s="341"/>
    </row>
    <row r="35" spans="11:25" ht="14.5" customHeight="1">
      <c r="K35" s="341"/>
      <c r="L35" s="341"/>
      <c r="M35" s="341"/>
      <c r="N35" s="341"/>
      <c r="O35" s="341"/>
      <c r="P35" s="341"/>
      <c r="Q35" s="341"/>
      <c r="R35" s="341"/>
      <c r="S35" s="341"/>
      <c r="T35" s="341"/>
      <c r="U35" s="341"/>
      <c r="V35" s="341"/>
      <c r="W35" s="341"/>
      <c r="X35" s="341"/>
      <c r="Y35" s="341"/>
    </row>
    <row r="36" spans="11:25" ht="14.5" customHeight="1">
      <c r="K36" s="341"/>
      <c r="L36" s="341"/>
      <c r="M36" s="341"/>
      <c r="N36" s="341"/>
      <c r="O36" s="341"/>
      <c r="P36" s="341"/>
      <c r="Q36" s="341"/>
      <c r="R36" s="341"/>
      <c r="S36" s="341"/>
      <c r="T36" s="341"/>
      <c r="U36" s="341"/>
      <c r="V36" s="341"/>
      <c r="W36" s="341"/>
      <c r="X36" s="341"/>
      <c r="Y36" s="341"/>
    </row>
    <row r="37" spans="11:25" ht="14.5" customHeight="1">
      <c r="K37" s="341"/>
      <c r="L37" s="341"/>
      <c r="M37" s="341"/>
      <c r="N37" s="341"/>
      <c r="O37" s="341"/>
      <c r="P37" s="341"/>
      <c r="Q37" s="341"/>
      <c r="R37" s="341"/>
      <c r="S37" s="341"/>
      <c r="T37" s="341"/>
      <c r="U37" s="341"/>
      <c r="V37" s="341"/>
      <c r="W37" s="341"/>
      <c r="X37" s="341"/>
      <c r="Y37" s="341"/>
    </row>
    <row r="38" spans="11:25" ht="14.5" customHeight="1">
      <c r="K38" s="341"/>
      <c r="L38" s="341"/>
      <c r="M38" s="341"/>
      <c r="N38" s="341"/>
      <c r="O38" s="341"/>
      <c r="P38" s="341"/>
      <c r="Q38" s="341"/>
      <c r="R38" s="341"/>
      <c r="S38" s="341"/>
      <c r="T38" s="341"/>
      <c r="U38" s="341"/>
      <c r="V38" s="341"/>
      <c r="W38" s="341"/>
      <c r="X38" s="341"/>
      <c r="Y38" s="341"/>
    </row>
    <row r="39" spans="11:25" ht="14.5" customHeight="1">
      <c r="K39" s="341"/>
      <c r="L39" s="341"/>
      <c r="M39" s="341"/>
      <c r="N39" s="341"/>
      <c r="O39" s="341"/>
      <c r="P39" s="341"/>
      <c r="Q39" s="341"/>
      <c r="R39" s="341"/>
      <c r="S39" s="341"/>
      <c r="T39" s="341"/>
      <c r="U39" s="341"/>
      <c r="V39" s="341"/>
      <c r="W39" s="341"/>
      <c r="X39" s="341"/>
      <c r="Y39" s="341"/>
    </row>
    <row r="40" spans="11:25" ht="14.5" customHeight="1">
      <c r="K40" s="341"/>
      <c r="L40" s="341"/>
      <c r="M40" s="341"/>
      <c r="N40" s="341"/>
      <c r="O40" s="341"/>
      <c r="P40" s="341"/>
      <c r="Q40" s="341"/>
      <c r="R40" s="341"/>
      <c r="S40" s="341"/>
      <c r="T40" s="341"/>
      <c r="U40" s="341"/>
      <c r="V40" s="341"/>
      <c r="W40" s="341"/>
      <c r="X40" s="341"/>
      <c r="Y40" s="341"/>
    </row>
    <row r="41" spans="11:25" ht="14.5" customHeight="1">
      <c r="K41" s="341"/>
      <c r="L41" s="341"/>
      <c r="M41" s="341"/>
      <c r="N41" s="341"/>
      <c r="O41" s="341"/>
      <c r="P41" s="341"/>
      <c r="Q41" s="341"/>
      <c r="R41" s="341"/>
      <c r="S41" s="341"/>
      <c r="T41" s="341"/>
      <c r="U41" s="341"/>
      <c r="V41" s="341"/>
      <c r="W41" s="341"/>
      <c r="X41" s="341"/>
      <c r="Y41" s="341"/>
    </row>
    <row r="42" spans="11:25" ht="14.5" customHeight="1">
      <c r="K42" s="341"/>
      <c r="L42" s="341"/>
      <c r="M42" s="341"/>
      <c r="N42" s="341"/>
      <c r="O42" s="341"/>
      <c r="P42" s="341"/>
      <c r="Q42" s="341"/>
      <c r="R42" s="341"/>
      <c r="S42" s="341"/>
      <c r="T42" s="341"/>
      <c r="U42" s="341"/>
      <c r="V42" s="341"/>
      <c r="W42" s="341"/>
      <c r="X42" s="341"/>
      <c r="Y42" s="341"/>
    </row>
    <row r="43" spans="11:25" ht="14.5" customHeight="1">
      <c r="K43" s="341"/>
      <c r="L43" s="341"/>
      <c r="M43" s="341"/>
      <c r="N43" s="341"/>
      <c r="O43" s="341"/>
      <c r="P43" s="341"/>
      <c r="Q43" s="341"/>
      <c r="R43" s="341"/>
      <c r="S43" s="341"/>
      <c r="T43" s="341"/>
      <c r="U43" s="341"/>
      <c r="V43" s="341"/>
      <c r="W43" s="341"/>
      <c r="X43" s="341"/>
      <c r="Y43" s="341"/>
    </row>
    <row r="44" spans="11:25" ht="14.5" customHeight="1">
      <c r="K44" s="341"/>
      <c r="L44" s="341"/>
      <c r="M44" s="341"/>
      <c r="N44" s="341"/>
      <c r="O44" s="341"/>
      <c r="P44" s="341"/>
      <c r="Q44" s="341"/>
      <c r="R44" s="341"/>
      <c r="S44" s="341"/>
      <c r="T44" s="341"/>
      <c r="U44" s="341"/>
      <c r="V44" s="341"/>
      <c r="W44" s="341"/>
      <c r="X44" s="341"/>
      <c r="Y44" s="341"/>
    </row>
    <row r="45" spans="11:25" ht="14.5" customHeight="1">
      <c r="K45" s="341"/>
      <c r="L45" s="341"/>
      <c r="M45" s="341"/>
      <c r="N45" s="341"/>
      <c r="O45" s="341"/>
      <c r="P45" s="341"/>
      <c r="Q45" s="341"/>
      <c r="R45" s="341"/>
      <c r="S45" s="341"/>
      <c r="T45" s="341"/>
      <c r="U45" s="341"/>
      <c r="V45" s="341"/>
      <c r="W45" s="341"/>
      <c r="X45" s="341"/>
      <c r="Y45" s="341"/>
    </row>
    <row r="46" spans="11:25" ht="14.5" customHeight="1">
      <c r="K46" s="341"/>
      <c r="L46" s="341"/>
      <c r="M46" s="341"/>
      <c r="N46" s="341"/>
      <c r="O46" s="341"/>
      <c r="P46" s="341"/>
      <c r="Q46" s="341"/>
      <c r="R46" s="341"/>
      <c r="S46" s="341"/>
      <c r="T46" s="341"/>
      <c r="U46" s="341"/>
      <c r="V46" s="341"/>
      <c r="W46" s="341"/>
      <c r="X46" s="341"/>
      <c r="Y46" s="341"/>
    </row>
    <row r="47" spans="11:25" ht="14.5" customHeight="1">
      <c r="K47" s="341"/>
      <c r="L47" s="341"/>
      <c r="M47" s="341"/>
      <c r="N47" s="341"/>
      <c r="O47" s="341"/>
      <c r="P47" s="341"/>
      <c r="Q47" s="341"/>
      <c r="R47" s="341"/>
      <c r="S47" s="341"/>
      <c r="T47" s="341"/>
      <c r="U47" s="341"/>
      <c r="V47" s="341"/>
      <c r="W47" s="341"/>
      <c r="X47" s="341"/>
      <c r="Y47" s="341"/>
    </row>
    <row r="48" spans="11:25" ht="14.5" customHeight="1">
      <c r="K48" s="341"/>
      <c r="L48" s="341"/>
      <c r="M48" s="341"/>
      <c r="N48" s="341"/>
      <c r="O48" s="341"/>
      <c r="P48" s="341"/>
      <c r="Q48" s="341"/>
      <c r="R48" s="341"/>
      <c r="S48" s="341"/>
      <c r="T48" s="341"/>
      <c r="U48" s="341"/>
      <c r="V48" s="341"/>
      <c r="W48" s="341"/>
      <c r="X48" s="341"/>
      <c r="Y48" s="341"/>
    </row>
    <row r="49" spans="11:25" ht="14.5" customHeight="1">
      <c r="K49" s="341"/>
      <c r="L49" s="341"/>
      <c r="M49" s="341"/>
      <c r="N49" s="341"/>
      <c r="O49" s="341"/>
      <c r="P49" s="341"/>
      <c r="Q49" s="341"/>
      <c r="R49" s="341"/>
      <c r="S49" s="341"/>
      <c r="T49" s="341"/>
      <c r="U49" s="341"/>
      <c r="V49" s="341"/>
      <c r="W49" s="341"/>
      <c r="X49" s="341"/>
      <c r="Y49" s="341"/>
    </row>
    <row r="50" spans="11:25" ht="14.5" customHeight="1">
      <c r="K50" s="341"/>
      <c r="L50" s="341"/>
      <c r="M50" s="341"/>
      <c r="N50" s="341"/>
      <c r="O50" s="341"/>
      <c r="P50" s="341"/>
      <c r="Q50" s="341"/>
      <c r="R50" s="341"/>
      <c r="S50" s="341"/>
      <c r="T50" s="341"/>
      <c r="U50" s="341"/>
      <c r="V50" s="341"/>
      <c r="W50" s="341"/>
      <c r="X50" s="341"/>
      <c r="Y50" s="341"/>
    </row>
  </sheetData>
  <sheetProtection password="C7B0" sheet="1" objects="1" scenarios="1"/>
  <mergeCells count="3">
    <mergeCell ref="B23:C23"/>
    <mergeCell ref="B24:C24"/>
    <mergeCell ref="F2:I2"/>
  </mergeCells>
  <phoneticPr fontId="16" type="noConversion"/>
  <printOptions horizontalCentered="1"/>
  <pageMargins left="0.25" right="0.25" top="0.35" bottom="0.35" header="0.5" footer="0.25"/>
  <pageSetup scale="96" orientation="landscape" horizontalDpi="300"/>
  <headerFooter alignWithMargins="0">
    <oddFooter>&amp;RPage 3</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E50"/>
  <sheetViews>
    <sheetView workbookViewId="0">
      <selection activeCell="E15" sqref="E15"/>
    </sheetView>
  </sheetViews>
  <sheetFormatPr baseColWidth="10" defaultColWidth="9.1640625" defaultRowHeight="14.5" customHeight="1" x14ac:dyDescent="0"/>
  <cols>
    <col min="1" max="1" width="20.6640625" style="199" customWidth="1"/>
    <col min="2" max="2" width="14.6640625" style="199" customWidth="1"/>
    <col min="3" max="3" width="15.6640625" style="199" customWidth="1"/>
    <col min="4" max="9" width="14.6640625" style="199" customWidth="1"/>
    <col min="10" max="10" width="1.6640625" style="199" customWidth="1"/>
    <col min="11" max="11" width="20.5" style="199" customWidth="1"/>
    <col min="12" max="12" width="15.1640625" style="199" customWidth="1"/>
    <col min="13" max="13" width="19.5" style="199" customWidth="1"/>
    <col min="14" max="18" width="15.1640625" style="199" customWidth="1"/>
    <col min="19" max="16384" width="9.1640625" style="199"/>
  </cols>
  <sheetData>
    <row r="1" spans="1:31" ht="14.5" customHeight="1">
      <c r="A1" s="197" t="s">
        <v>27</v>
      </c>
      <c r="B1" s="198"/>
      <c r="C1" s="198"/>
      <c r="D1" s="198"/>
      <c r="E1" s="198"/>
      <c r="H1" s="182" t="s">
        <v>62</v>
      </c>
      <c r="I1" s="156" t="str">
        <f>'Basic Data Input'!B3</f>
        <v>__-____</v>
      </c>
      <c r="J1" s="200" t="s">
        <v>0</v>
      </c>
      <c r="K1" s="416"/>
      <c r="L1" s="416"/>
      <c r="M1" s="416"/>
      <c r="N1" s="416"/>
      <c r="O1" s="416"/>
      <c r="P1" s="416"/>
      <c r="Q1" s="416"/>
      <c r="R1" s="416"/>
      <c r="S1" s="341"/>
      <c r="T1" s="341"/>
      <c r="U1" s="341"/>
      <c r="V1" s="341"/>
      <c r="W1" s="341"/>
      <c r="X1" s="341"/>
      <c r="Y1" s="341"/>
      <c r="Z1" s="341"/>
      <c r="AA1" s="341"/>
      <c r="AB1" s="341"/>
      <c r="AC1" s="341"/>
      <c r="AD1" s="341"/>
      <c r="AE1" s="341"/>
    </row>
    <row r="2" spans="1:31" ht="20" customHeight="1" thickBot="1">
      <c r="A2" s="201"/>
      <c r="B2" s="201"/>
      <c r="C2" s="201"/>
      <c r="D2" s="201"/>
      <c r="E2" s="201"/>
      <c r="F2" s="787" t="str">
        <f>CONCATENATE('Basic Data Input'!$B$4)</f>
        <v>__________________________________</v>
      </c>
      <c r="G2" s="787"/>
      <c r="H2" s="787"/>
      <c r="I2" s="787"/>
      <c r="J2" s="199" t="s">
        <v>0</v>
      </c>
      <c r="K2" s="416"/>
      <c r="L2" s="416"/>
      <c r="M2" s="416"/>
      <c r="N2" s="416"/>
      <c r="O2" s="416"/>
      <c r="P2" s="416"/>
      <c r="Q2" s="416"/>
      <c r="R2" s="416"/>
      <c r="S2" s="341"/>
      <c r="T2" s="341"/>
      <c r="U2" s="341"/>
      <c r="V2" s="341"/>
      <c r="W2" s="341"/>
      <c r="X2" s="341"/>
      <c r="Y2" s="341"/>
      <c r="Z2" s="341"/>
      <c r="AA2" s="341"/>
      <c r="AB2" s="341"/>
      <c r="AC2" s="341"/>
      <c r="AD2" s="341"/>
      <c r="AE2" s="341"/>
    </row>
    <row r="3" spans="1:31" ht="18" customHeight="1" thickBot="1">
      <c r="A3" s="627" t="s">
        <v>510</v>
      </c>
      <c r="B3" s="202"/>
      <c r="C3" s="202"/>
      <c r="D3" s="202"/>
      <c r="E3" s="203"/>
      <c r="F3" s="203"/>
      <c r="G3" s="203"/>
      <c r="H3" s="203"/>
      <c r="I3" s="204"/>
      <c r="J3" s="199" t="s">
        <v>0</v>
      </c>
      <c r="K3" s="416"/>
      <c r="L3" s="416"/>
      <c r="M3" s="416"/>
      <c r="N3" s="416"/>
      <c r="O3" s="416"/>
      <c r="P3" s="416"/>
      <c r="Q3" s="416"/>
      <c r="R3" s="416"/>
      <c r="S3" s="341"/>
      <c r="T3" s="341"/>
      <c r="U3" s="341"/>
      <c r="V3" s="341"/>
      <c r="W3" s="341"/>
      <c r="X3" s="341"/>
      <c r="Y3" s="341"/>
      <c r="Z3" s="341"/>
      <c r="AA3" s="341"/>
      <c r="AB3" s="341"/>
      <c r="AC3" s="341"/>
      <c r="AD3" s="341"/>
      <c r="AE3" s="341"/>
    </row>
    <row r="4" spans="1:31" ht="70" customHeight="1" thickBot="1">
      <c r="A4" s="205" t="s">
        <v>0</v>
      </c>
      <c r="B4" s="206" t="s">
        <v>21</v>
      </c>
      <c r="C4" s="206" t="s">
        <v>58</v>
      </c>
      <c r="D4" s="206" t="s">
        <v>22</v>
      </c>
      <c r="E4" s="206" t="s">
        <v>59</v>
      </c>
      <c r="F4" s="206" t="s">
        <v>28</v>
      </c>
      <c r="G4" s="206" t="s">
        <v>42</v>
      </c>
      <c r="H4" s="206" t="s">
        <v>43</v>
      </c>
      <c r="I4" s="207" t="s">
        <v>50</v>
      </c>
      <c r="J4" s="208" t="s">
        <v>0</v>
      </c>
      <c r="K4" s="416"/>
      <c r="L4" s="416"/>
      <c r="M4" s="416"/>
      <c r="N4" s="416"/>
      <c r="O4" s="416"/>
      <c r="P4" s="416"/>
      <c r="Q4" s="416"/>
      <c r="R4" s="416"/>
      <c r="S4" s="341"/>
      <c r="T4" s="341"/>
      <c r="U4" s="341"/>
      <c r="V4" s="341"/>
      <c r="W4" s="341"/>
      <c r="X4" s="341"/>
      <c r="Y4" s="341"/>
      <c r="Z4" s="341"/>
      <c r="AA4" s="341"/>
      <c r="AB4" s="341"/>
      <c r="AC4" s="341"/>
      <c r="AD4" s="341"/>
      <c r="AE4" s="341"/>
    </row>
    <row r="5" spans="1:31" ht="25" hidden="1" customHeight="1">
      <c r="A5" s="209"/>
      <c r="B5" s="210"/>
      <c r="C5" s="210"/>
      <c r="D5" s="210"/>
      <c r="E5" s="210"/>
      <c r="F5" s="210"/>
      <c r="G5" s="210"/>
      <c r="H5" s="210"/>
      <c r="I5" s="211"/>
      <c r="J5" s="199" t="s">
        <v>0</v>
      </c>
      <c r="K5" s="416"/>
      <c r="L5" s="416"/>
      <c r="M5" s="416"/>
      <c r="N5" s="416"/>
      <c r="O5" s="416"/>
      <c r="P5" s="416"/>
      <c r="Q5" s="416"/>
      <c r="R5" s="416"/>
      <c r="S5" s="341"/>
      <c r="T5" s="341"/>
      <c r="U5" s="341"/>
      <c r="V5" s="341"/>
      <c r="W5" s="341"/>
      <c r="X5" s="341"/>
      <c r="Y5" s="341"/>
      <c r="Z5" s="341"/>
      <c r="AA5" s="341"/>
      <c r="AB5" s="341"/>
      <c r="AC5" s="341"/>
      <c r="AD5" s="341"/>
      <c r="AE5" s="341"/>
    </row>
    <row r="6" spans="1:31" ht="20" customHeight="1">
      <c r="A6" s="212" t="s">
        <v>2</v>
      </c>
      <c r="B6" s="548">
        <f>'General Fund-Page 2 of 3'!D9</f>
        <v>0</v>
      </c>
      <c r="C6" s="548">
        <f>'General Fund-Page 3 of 3'!D36</f>
        <v>0</v>
      </c>
      <c r="D6" s="548">
        <f>'General Fund-Page 3 of 3'!D37</f>
        <v>0</v>
      </c>
      <c r="E6" s="549">
        <f>ROUND(C6+D6,2)</f>
        <v>0</v>
      </c>
      <c r="F6" s="548">
        <f>'General Fund-Page 1 of 3'!D35</f>
        <v>0</v>
      </c>
      <c r="G6" s="548">
        <f>'General Fund-Page 1 of 3'!D36</f>
        <v>0</v>
      </c>
      <c r="H6" s="550">
        <f>ROUND(F6+G6,2)</f>
        <v>0</v>
      </c>
      <c r="I6" s="569">
        <f>ROUND(E6-H6,2)</f>
        <v>0</v>
      </c>
      <c r="J6" s="199" t="s">
        <v>0</v>
      </c>
      <c r="K6" s="416"/>
      <c r="L6" s="416"/>
      <c r="M6" s="416"/>
      <c r="N6" s="416"/>
      <c r="O6" s="416"/>
      <c r="P6" s="416"/>
      <c r="Q6" s="416"/>
      <c r="R6" s="416"/>
      <c r="S6" s="341"/>
      <c r="T6" s="341"/>
      <c r="U6" s="341"/>
      <c r="V6" s="341"/>
      <c r="W6" s="341"/>
      <c r="X6" s="341"/>
      <c r="Y6" s="341"/>
      <c r="Z6" s="341"/>
      <c r="AA6" s="341"/>
      <c r="AB6" s="341"/>
      <c r="AC6" s="341"/>
      <c r="AD6" s="341"/>
      <c r="AE6" s="341"/>
    </row>
    <row r="7" spans="1:31" ht="20" customHeight="1">
      <c r="A7" s="212" t="s">
        <v>11</v>
      </c>
      <c r="B7" s="548">
        <f>'Depreciation Fund'!D22</f>
        <v>0</v>
      </c>
      <c r="C7" s="548">
        <f>'Depreciation Fund'!D31</f>
        <v>0</v>
      </c>
      <c r="D7" s="552"/>
      <c r="E7" s="549">
        <f t="shared" ref="E7:E17" si="0">ROUND(C7+D7,2)</f>
        <v>0</v>
      </c>
      <c r="F7" s="552"/>
      <c r="G7" s="552"/>
      <c r="H7" s="548">
        <f>'Depreciation Fund'!D16</f>
        <v>0</v>
      </c>
      <c r="I7" s="569">
        <f t="shared" ref="I7:I17" si="1">ROUND(E7-H7,2)</f>
        <v>0</v>
      </c>
      <c r="J7" s="199" t="s">
        <v>0</v>
      </c>
      <c r="K7" s="416"/>
      <c r="L7" s="416"/>
      <c r="M7" s="416"/>
      <c r="N7" s="416"/>
      <c r="O7" s="416"/>
      <c r="P7" s="416"/>
      <c r="Q7" s="416"/>
      <c r="R7" s="416"/>
      <c r="S7" s="341"/>
      <c r="T7" s="341"/>
      <c r="U7" s="341"/>
      <c r="V7" s="341"/>
      <c r="W7" s="341"/>
      <c r="X7" s="341"/>
      <c r="Y7" s="341"/>
      <c r="Z7" s="341"/>
      <c r="AA7" s="341"/>
      <c r="AB7" s="341"/>
      <c r="AC7" s="341"/>
      <c r="AD7" s="341"/>
      <c r="AE7" s="341"/>
    </row>
    <row r="8" spans="1:31" ht="20" customHeight="1">
      <c r="A8" s="212" t="s">
        <v>12</v>
      </c>
      <c r="B8" s="548">
        <f>'Employee Benefit Fund'!D23</f>
        <v>0</v>
      </c>
      <c r="C8" s="548">
        <f>'Employee Benefit Fund'!D32</f>
        <v>0</v>
      </c>
      <c r="D8" s="552"/>
      <c r="E8" s="549">
        <f t="shared" si="0"/>
        <v>0</v>
      </c>
      <c r="F8" s="552"/>
      <c r="G8" s="552"/>
      <c r="H8" s="548">
        <f>'Employee Benefit Fund'!D16</f>
        <v>0</v>
      </c>
      <c r="I8" s="569">
        <f t="shared" si="1"/>
        <v>0</v>
      </c>
      <c r="K8" s="416"/>
      <c r="L8" s="416"/>
      <c r="M8" s="416"/>
      <c r="N8" s="416"/>
      <c r="O8" s="416"/>
      <c r="P8" s="416"/>
      <c r="Q8" s="416"/>
      <c r="R8" s="416"/>
      <c r="S8" s="341"/>
      <c r="T8" s="341"/>
      <c r="U8" s="341"/>
      <c r="V8" s="341"/>
      <c r="W8" s="341"/>
      <c r="X8" s="341"/>
      <c r="Y8" s="341"/>
      <c r="Z8" s="341"/>
      <c r="AA8" s="341"/>
      <c r="AB8" s="341"/>
      <c r="AC8" s="341"/>
      <c r="AD8" s="341"/>
      <c r="AE8" s="341"/>
    </row>
    <row r="9" spans="1:31" ht="20" customHeight="1">
      <c r="A9" s="212" t="s">
        <v>13</v>
      </c>
      <c r="B9" s="548">
        <f>'Contingency Fund'!D18</f>
        <v>0</v>
      </c>
      <c r="C9" s="548">
        <f>'Contingency Fund'!D25</f>
        <v>0</v>
      </c>
      <c r="D9" s="552"/>
      <c r="E9" s="549">
        <f t="shared" si="0"/>
        <v>0</v>
      </c>
      <c r="F9" s="552"/>
      <c r="G9" s="552"/>
      <c r="H9" s="548">
        <f>'Contingency Fund'!D12</f>
        <v>0</v>
      </c>
      <c r="I9" s="569">
        <f t="shared" si="1"/>
        <v>0</v>
      </c>
      <c r="J9" s="199" t="s">
        <v>0</v>
      </c>
      <c r="K9" s="416"/>
      <c r="L9" s="416"/>
      <c r="M9" s="416"/>
      <c r="N9" s="416"/>
      <c r="O9" s="416"/>
      <c r="P9" s="416"/>
      <c r="Q9" s="416"/>
      <c r="R9" s="416"/>
      <c r="S9" s="341"/>
      <c r="T9" s="341"/>
      <c r="U9" s="341"/>
      <c r="V9" s="341"/>
      <c r="W9" s="341"/>
      <c r="X9" s="341"/>
      <c r="Y9" s="341"/>
      <c r="Z9" s="341"/>
      <c r="AA9" s="341"/>
      <c r="AB9" s="341"/>
      <c r="AC9" s="341"/>
      <c r="AD9" s="341"/>
      <c r="AE9" s="341"/>
    </row>
    <row r="10" spans="1:31" ht="20" customHeight="1">
      <c r="A10" s="212" t="s">
        <v>14</v>
      </c>
      <c r="B10" s="548">
        <f>'Activities Fund'!D23</f>
        <v>0</v>
      </c>
      <c r="C10" s="548">
        <f>'Activities Fund'!D32</f>
        <v>0</v>
      </c>
      <c r="D10" s="552"/>
      <c r="E10" s="549">
        <f t="shared" si="0"/>
        <v>0</v>
      </c>
      <c r="F10" s="552"/>
      <c r="G10" s="552"/>
      <c r="H10" s="548">
        <f>'Activities Fund'!D16</f>
        <v>0</v>
      </c>
      <c r="I10" s="569">
        <f t="shared" si="1"/>
        <v>0</v>
      </c>
      <c r="J10" s="199" t="s">
        <v>0</v>
      </c>
      <c r="K10" s="416"/>
      <c r="L10" s="416"/>
      <c r="M10" s="416"/>
      <c r="N10" s="416"/>
      <c r="O10" s="416"/>
      <c r="P10" s="416"/>
      <c r="Q10" s="416"/>
      <c r="R10" s="416"/>
      <c r="S10" s="341"/>
      <c r="T10" s="341"/>
      <c r="U10" s="341"/>
      <c r="V10" s="341"/>
      <c r="W10" s="341"/>
      <c r="X10" s="341"/>
      <c r="Y10" s="341"/>
      <c r="Z10" s="341"/>
      <c r="AA10" s="341"/>
      <c r="AB10" s="341"/>
      <c r="AC10" s="341"/>
      <c r="AD10" s="341"/>
      <c r="AE10" s="341"/>
    </row>
    <row r="11" spans="1:31" ht="20" customHeight="1">
      <c r="A11" s="212" t="s">
        <v>15</v>
      </c>
      <c r="B11" s="548">
        <f>'School Lunch Fund'!D23</f>
        <v>0</v>
      </c>
      <c r="C11" s="548">
        <f>'School Lunch Fund'!D37</f>
        <v>0</v>
      </c>
      <c r="D11" s="552"/>
      <c r="E11" s="549">
        <f t="shared" si="0"/>
        <v>0</v>
      </c>
      <c r="F11" s="552"/>
      <c r="G11" s="552"/>
      <c r="H11" s="548">
        <f>'School Lunch Fund'!D16</f>
        <v>0</v>
      </c>
      <c r="I11" s="569">
        <f t="shared" si="1"/>
        <v>0</v>
      </c>
      <c r="J11" s="199" t="s">
        <v>0</v>
      </c>
      <c r="K11" s="416"/>
      <c r="L11" s="416"/>
      <c r="M11" s="416"/>
      <c r="N11" s="416"/>
      <c r="O11" s="416"/>
      <c r="P11" s="416"/>
      <c r="Q11" s="416"/>
      <c r="R11" s="416"/>
      <c r="S11" s="341"/>
      <c r="T11" s="341"/>
      <c r="U11" s="341"/>
      <c r="V11" s="341"/>
      <c r="W11" s="341"/>
      <c r="X11" s="341"/>
      <c r="Y11" s="341"/>
      <c r="Z11" s="341"/>
      <c r="AA11" s="341"/>
      <c r="AB11" s="341"/>
      <c r="AC11" s="341"/>
      <c r="AD11" s="341"/>
      <c r="AE11" s="341"/>
    </row>
    <row r="12" spans="1:31" ht="20" customHeight="1">
      <c r="A12" s="212" t="s">
        <v>3</v>
      </c>
      <c r="B12" s="548">
        <f>'Bond Fund'!D20</f>
        <v>0</v>
      </c>
      <c r="C12" s="548">
        <f>'Bond Fund'!D36</f>
        <v>0</v>
      </c>
      <c r="D12" s="548">
        <f>'Bond Fund'!D37</f>
        <v>0</v>
      </c>
      <c r="E12" s="549">
        <f t="shared" si="0"/>
        <v>0</v>
      </c>
      <c r="F12" s="552"/>
      <c r="G12" s="552"/>
      <c r="H12" s="548">
        <f>'Bond Fund'!D12</f>
        <v>0</v>
      </c>
      <c r="I12" s="569">
        <f t="shared" si="1"/>
        <v>0</v>
      </c>
      <c r="K12" s="416"/>
      <c r="L12" s="416"/>
      <c r="M12" s="416"/>
      <c r="N12" s="416"/>
      <c r="O12" s="416"/>
      <c r="P12" s="416"/>
      <c r="Q12" s="416"/>
      <c r="R12" s="416"/>
      <c r="S12" s="341"/>
      <c r="T12" s="341"/>
      <c r="U12" s="341"/>
      <c r="V12" s="341"/>
      <c r="W12" s="341"/>
      <c r="X12" s="341"/>
      <c r="Y12" s="341"/>
      <c r="Z12" s="341"/>
      <c r="AA12" s="341"/>
      <c r="AB12" s="341"/>
      <c r="AC12" s="341"/>
      <c r="AD12" s="341"/>
      <c r="AE12" s="341"/>
    </row>
    <row r="13" spans="1:31" ht="20" customHeight="1">
      <c r="A13" s="212" t="s">
        <v>4</v>
      </c>
      <c r="B13" s="548">
        <f>'Special Building Fund'!D21</f>
        <v>0</v>
      </c>
      <c r="C13" s="548">
        <f>'Special Building Fund'!D40</f>
        <v>0</v>
      </c>
      <c r="D13" s="548">
        <f>'Special Building Fund'!D41</f>
        <v>0</v>
      </c>
      <c r="E13" s="549">
        <f t="shared" si="0"/>
        <v>0</v>
      </c>
      <c r="F13" s="552"/>
      <c r="G13" s="552"/>
      <c r="H13" s="548">
        <f>'Special Building Fund'!D14</f>
        <v>0</v>
      </c>
      <c r="I13" s="569">
        <f t="shared" si="1"/>
        <v>0</v>
      </c>
      <c r="J13" s="199" t="s">
        <v>0</v>
      </c>
      <c r="K13" s="416"/>
      <c r="L13" s="416"/>
      <c r="M13" s="416"/>
      <c r="N13" s="416"/>
      <c r="O13" s="416"/>
      <c r="P13" s="416"/>
      <c r="Q13" s="416"/>
      <c r="R13" s="416"/>
      <c r="S13" s="341"/>
      <c r="T13" s="341"/>
      <c r="U13" s="341"/>
      <c r="V13" s="341"/>
      <c r="W13" s="341"/>
      <c r="X13" s="341"/>
      <c r="Y13" s="341"/>
      <c r="Z13" s="341"/>
      <c r="AA13" s="341"/>
      <c r="AB13" s="341"/>
      <c r="AC13" s="341"/>
      <c r="AD13" s="341"/>
      <c r="AE13" s="341"/>
    </row>
    <row r="14" spans="1:31" ht="37" customHeight="1">
      <c r="A14" s="324" t="s">
        <v>364</v>
      </c>
      <c r="B14" s="548">
        <f>'Qualified Cap Purpose'!D20</f>
        <v>0</v>
      </c>
      <c r="C14" s="548">
        <f>'Qualified Cap Purpose'!D36</f>
        <v>0</v>
      </c>
      <c r="D14" s="548">
        <f>'Qualified Cap Purpose'!D37</f>
        <v>0</v>
      </c>
      <c r="E14" s="549">
        <f t="shared" si="0"/>
        <v>0</v>
      </c>
      <c r="F14" s="552"/>
      <c r="G14" s="552"/>
      <c r="H14" s="548">
        <f>'Qualified Cap Purpose'!D12</f>
        <v>0</v>
      </c>
      <c r="I14" s="569">
        <f t="shared" si="1"/>
        <v>0</v>
      </c>
      <c r="J14" s="199" t="s">
        <v>0</v>
      </c>
      <c r="K14" s="416"/>
      <c r="L14" s="416"/>
      <c r="M14" s="416"/>
      <c r="N14" s="416"/>
      <c r="O14" s="416"/>
      <c r="P14" s="416"/>
      <c r="Q14" s="416"/>
      <c r="R14" s="416"/>
      <c r="S14" s="341"/>
      <c r="T14" s="341"/>
      <c r="U14" s="341"/>
      <c r="V14" s="341"/>
      <c r="W14" s="341"/>
      <c r="X14" s="341"/>
      <c r="Y14" s="341"/>
      <c r="Z14" s="341"/>
      <c r="AA14" s="341"/>
      <c r="AB14" s="341"/>
      <c r="AC14" s="341"/>
      <c r="AD14" s="341"/>
      <c r="AE14" s="341"/>
    </row>
    <row r="15" spans="1:31" ht="20" customHeight="1">
      <c r="A15" s="212" t="s">
        <v>16</v>
      </c>
      <c r="B15" s="548">
        <f>'Cooperative Fund'!D25</f>
        <v>0</v>
      </c>
      <c r="C15" s="548">
        <f>'Cooperative Fund'!D40</f>
        <v>0</v>
      </c>
      <c r="D15" s="552"/>
      <c r="E15" s="549">
        <f t="shared" si="0"/>
        <v>0</v>
      </c>
      <c r="F15" s="552"/>
      <c r="G15" s="552"/>
      <c r="H15" s="548">
        <f>'Cooperative Fund'!D18</f>
        <v>0</v>
      </c>
      <c r="I15" s="569">
        <f t="shared" si="1"/>
        <v>0</v>
      </c>
      <c r="J15" s="199" t="s">
        <v>0</v>
      </c>
      <c r="K15" s="416"/>
      <c r="L15" s="416"/>
      <c r="M15" s="416"/>
      <c r="N15" s="416"/>
      <c r="O15" s="416"/>
      <c r="P15" s="416"/>
      <c r="Q15" s="416"/>
      <c r="R15" s="416"/>
      <c r="S15" s="341"/>
      <c r="T15" s="341"/>
      <c r="U15" s="341"/>
      <c r="V15" s="341"/>
      <c r="W15" s="341"/>
      <c r="X15" s="341"/>
      <c r="Y15" s="341"/>
      <c r="Z15" s="341"/>
      <c r="AA15" s="341"/>
      <c r="AB15" s="341"/>
      <c r="AC15" s="341"/>
      <c r="AD15" s="341"/>
      <c r="AE15" s="341"/>
    </row>
    <row r="16" spans="1:31" ht="20" customHeight="1">
      <c r="A16" s="344" t="s">
        <v>363</v>
      </c>
      <c r="B16" s="566">
        <f>'Student Fee Fund'!D25</f>
        <v>0</v>
      </c>
      <c r="C16" s="566">
        <f>'Student Fee Fund'!D38</f>
        <v>0</v>
      </c>
      <c r="D16" s="552"/>
      <c r="E16" s="549">
        <f>ROUND(C16+D16,2)</f>
        <v>0</v>
      </c>
      <c r="F16" s="552"/>
      <c r="G16" s="552"/>
      <c r="H16" s="566">
        <f>'Student Fee Fund'!D18</f>
        <v>0</v>
      </c>
      <c r="I16" s="569">
        <f t="shared" si="1"/>
        <v>0</v>
      </c>
      <c r="K16" s="416"/>
      <c r="L16" s="416"/>
      <c r="M16" s="416"/>
      <c r="N16" s="416"/>
      <c r="O16" s="416"/>
      <c r="P16" s="416"/>
      <c r="Q16" s="416"/>
      <c r="R16" s="416"/>
      <c r="S16" s="341"/>
      <c r="T16" s="341"/>
      <c r="U16" s="341"/>
      <c r="V16" s="341"/>
      <c r="W16" s="341"/>
      <c r="X16" s="341"/>
      <c r="Y16" s="341"/>
      <c r="Z16" s="341"/>
      <c r="AA16" s="341"/>
      <c r="AB16" s="341"/>
      <c r="AC16" s="341"/>
      <c r="AD16" s="341"/>
      <c r="AE16" s="341"/>
    </row>
    <row r="17" spans="1:31" ht="20" customHeight="1">
      <c r="A17" s="310"/>
      <c r="B17" s="566"/>
      <c r="C17" s="566"/>
      <c r="D17" s="552"/>
      <c r="E17" s="549">
        <f t="shared" si="0"/>
        <v>0</v>
      </c>
      <c r="F17" s="552"/>
      <c r="G17" s="552"/>
      <c r="H17" s="566"/>
      <c r="I17" s="569">
        <f t="shared" si="1"/>
        <v>0</v>
      </c>
      <c r="K17" s="416"/>
      <c r="L17" s="416"/>
      <c r="M17" s="416"/>
      <c r="N17" s="416"/>
      <c r="O17" s="416"/>
      <c r="P17" s="416"/>
      <c r="Q17" s="416"/>
      <c r="R17" s="416"/>
      <c r="S17" s="341"/>
      <c r="T17" s="341"/>
      <c r="U17" s="341"/>
      <c r="V17" s="341"/>
      <c r="W17" s="341"/>
      <c r="X17" s="341"/>
      <c r="Y17" s="341"/>
      <c r="Z17" s="341"/>
      <c r="AA17" s="341"/>
      <c r="AB17" s="341"/>
      <c r="AC17" s="341"/>
      <c r="AD17" s="341"/>
      <c r="AE17" s="341"/>
    </row>
    <row r="18" spans="1:31" ht="20" customHeight="1" thickBot="1">
      <c r="A18" s="213" t="s">
        <v>17</v>
      </c>
      <c r="B18" s="570">
        <f>SUM(B6:B17)</f>
        <v>0</v>
      </c>
      <c r="C18" s="555">
        <f t="shared" ref="C18:I18" si="2">SUM(C6:C17)</f>
        <v>0</v>
      </c>
      <c r="D18" s="555">
        <f t="shared" si="2"/>
        <v>0</v>
      </c>
      <c r="E18" s="571">
        <f t="shared" si="2"/>
        <v>0</v>
      </c>
      <c r="F18" s="555">
        <f t="shared" si="2"/>
        <v>0</v>
      </c>
      <c r="G18" s="555">
        <f t="shared" si="2"/>
        <v>0</v>
      </c>
      <c r="H18" s="555">
        <f t="shared" si="2"/>
        <v>0</v>
      </c>
      <c r="I18" s="568">
        <f t="shared" si="2"/>
        <v>0</v>
      </c>
      <c r="J18" s="199" t="s">
        <v>0</v>
      </c>
      <c r="K18" s="416"/>
      <c r="L18" s="416"/>
      <c r="M18" s="416"/>
      <c r="N18" s="416"/>
      <c r="O18" s="416"/>
      <c r="P18" s="416"/>
      <c r="Q18" s="416"/>
      <c r="R18" s="416"/>
      <c r="S18" s="341"/>
      <c r="T18" s="341"/>
      <c r="U18" s="341"/>
      <c r="V18" s="341"/>
      <c r="W18" s="341"/>
      <c r="X18" s="341"/>
      <c r="Y18" s="341"/>
      <c r="Z18" s="341"/>
      <c r="AA18" s="341"/>
      <c r="AB18" s="341"/>
      <c r="AC18" s="341"/>
      <c r="AD18" s="341"/>
      <c r="AE18" s="341"/>
    </row>
    <row r="19" spans="1:31" ht="14.5" customHeight="1">
      <c r="K19" s="341"/>
      <c r="L19" s="341"/>
      <c r="M19" s="341"/>
      <c r="N19" s="341"/>
      <c r="O19" s="341"/>
      <c r="P19" s="341"/>
      <c r="Q19" s="341"/>
      <c r="R19" s="341"/>
      <c r="S19" s="341"/>
      <c r="T19" s="341"/>
      <c r="U19" s="341"/>
      <c r="V19" s="341"/>
      <c r="W19" s="341"/>
      <c r="X19" s="341"/>
      <c r="Y19" s="341"/>
      <c r="Z19" s="341"/>
      <c r="AA19" s="341"/>
      <c r="AB19" s="341"/>
      <c r="AC19" s="341"/>
      <c r="AD19" s="341"/>
      <c r="AE19" s="341"/>
    </row>
    <row r="20" spans="1:31" s="76" customFormat="1" ht="14.5" customHeight="1">
      <c r="K20" s="416"/>
      <c r="L20" s="416"/>
      <c r="M20" s="416"/>
      <c r="N20" s="416"/>
      <c r="O20" s="416"/>
      <c r="P20" s="416"/>
      <c r="Q20" s="416"/>
      <c r="R20" s="416"/>
      <c r="S20" s="416"/>
      <c r="T20" s="416"/>
      <c r="U20" s="416"/>
      <c r="V20" s="416"/>
      <c r="W20" s="416"/>
      <c r="X20" s="416"/>
      <c r="Y20" s="416"/>
      <c r="Z20" s="416"/>
      <c r="AA20" s="416"/>
      <c r="AB20" s="416"/>
      <c r="AC20" s="416"/>
      <c r="AD20" s="416"/>
      <c r="AE20" s="416"/>
    </row>
    <row r="21" spans="1:31" ht="14.5" customHeight="1">
      <c r="A21" s="329" t="s">
        <v>413</v>
      </c>
      <c r="K21" s="341"/>
      <c r="L21" s="341"/>
      <c r="M21" s="341"/>
      <c r="N21" s="341"/>
      <c r="O21" s="341"/>
      <c r="P21" s="341"/>
      <c r="Q21" s="341"/>
      <c r="R21" s="341"/>
      <c r="S21" s="341"/>
      <c r="T21" s="341"/>
      <c r="U21" s="341"/>
      <c r="V21" s="341"/>
      <c r="W21" s="341"/>
      <c r="X21" s="341"/>
      <c r="Y21" s="341"/>
      <c r="Z21" s="341"/>
      <c r="AA21" s="341"/>
      <c r="AB21" s="341"/>
      <c r="AC21" s="341"/>
      <c r="AD21" s="341"/>
      <c r="AE21" s="341"/>
    </row>
    <row r="22" spans="1:31" ht="14.5" customHeight="1" thickBot="1">
      <c r="K22" s="341"/>
      <c r="L22" s="341"/>
      <c r="M22" s="341"/>
      <c r="N22" s="341"/>
      <c r="O22" s="341"/>
      <c r="P22" s="341"/>
      <c r="Q22" s="341"/>
      <c r="R22" s="341"/>
      <c r="S22" s="341"/>
      <c r="T22" s="341"/>
      <c r="U22" s="341"/>
      <c r="V22" s="341"/>
      <c r="W22" s="341"/>
      <c r="X22" s="341"/>
      <c r="Y22" s="341"/>
      <c r="Z22" s="341"/>
      <c r="AA22" s="341"/>
      <c r="AB22" s="341"/>
      <c r="AC22" s="341"/>
      <c r="AD22" s="341"/>
      <c r="AE22" s="341"/>
    </row>
    <row r="23" spans="1:31" s="341" customFormat="1" ht="18" customHeight="1" thickBot="1">
      <c r="A23" s="199"/>
      <c r="B23" s="788" t="s">
        <v>345</v>
      </c>
      <c r="C23" s="789"/>
      <c r="D23" s="199"/>
      <c r="E23" s="199"/>
      <c r="F23" s="199"/>
      <c r="G23" s="199"/>
      <c r="H23" s="199"/>
      <c r="I23" s="199"/>
      <c r="J23" s="199"/>
    </row>
    <row r="24" spans="1:31" s="341" customFormat="1" ht="18" customHeight="1" thickBot="1">
      <c r="A24" s="199"/>
      <c r="B24" s="801">
        <f>'General Fund-Page 2 of 3'!D13</f>
        <v>0</v>
      </c>
      <c r="C24" s="803"/>
      <c r="D24" s="199"/>
      <c r="E24" s="199"/>
      <c r="F24" s="199"/>
      <c r="G24" s="199"/>
      <c r="H24" s="199"/>
      <c r="I24" s="199"/>
      <c r="J24" s="199"/>
    </row>
    <row r="25" spans="1:31" ht="14.5" customHeight="1">
      <c r="K25" s="341"/>
      <c r="L25" s="341"/>
      <c r="M25" s="341"/>
      <c r="N25" s="341"/>
      <c r="O25" s="341"/>
      <c r="P25" s="341"/>
      <c r="Q25" s="341"/>
      <c r="R25" s="341"/>
      <c r="S25" s="341"/>
      <c r="T25" s="341"/>
      <c r="U25" s="341"/>
      <c r="V25" s="341"/>
      <c r="W25" s="341"/>
      <c r="X25" s="341"/>
      <c r="Y25" s="341"/>
      <c r="Z25" s="341"/>
      <c r="AA25" s="341"/>
      <c r="AB25" s="341"/>
      <c r="AC25" s="341"/>
      <c r="AD25" s="341"/>
      <c r="AE25" s="341"/>
    </row>
    <row r="26" spans="1:31" ht="14.5" customHeight="1">
      <c r="K26" s="341"/>
      <c r="L26" s="341"/>
      <c r="M26" s="341"/>
      <c r="N26" s="341"/>
      <c r="O26" s="341"/>
      <c r="P26" s="341"/>
      <c r="Q26" s="341"/>
      <c r="R26" s="341"/>
      <c r="S26" s="341"/>
      <c r="T26" s="341"/>
      <c r="U26" s="341"/>
      <c r="V26" s="341"/>
      <c r="W26" s="341"/>
      <c r="X26" s="341"/>
      <c r="Y26" s="341"/>
      <c r="Z26" s="341"/>
      <c r="AA26" s="341"/>
      <c r="AB26" s="341"/>
      <c r="AC26" s="341"/>
      <c r="AD26" s="341"/>
      <c r="AE26" s="341"/>
    </row>
    <row r="27" spans="1:31" ht="14.5" customHeight="1">
      <c r="K27" s="341"/>
      <c r="L27" s="341"/>
      <c r="M27" s="341"/>
      <c r="N27" s="341"/>
      <c r="O27" s="341"/>
      <c r="P27" s="341"/>
      <c r="Q27" s="341"/>
      <c r="R27" s="341"/>
      <c r="S27" s="341"/>
      <c r="T27" s="341"/>
      <c r="U27" s="341"/>
      <c r="V27" s="341"/>
      <c r="W27" s="341"/>
      <c r="X27" s="341"/>
      <c r="Y27" s="341"/>
      <c r="Z27" s="341"/>
      <c r="AA27" s="341"/>
      <c r="AB27" s="341"/>
      <c r="AC27" s="341"/>
      <c r="AD27" s="341"/>
      <c r="AE27" s="341"/>
    </row>
    <row r="28" spans="1:31" ht="14.5" customHeight="1">
      <c r="K28" s="341"/>
      <c r="L28" s="341"/>
      <c r="M28" s="341"/>
      <c r="N28" s="341"/>
      <c r="O28" s="341"/>
      <c r="P28" s="341"/>
      <c r="Q28" s="341"/>
      <c r="R28" s="341"/>
      <c r="S28" s="341"/>
      <c r="T28" s="341"/>
      <c r="U28" s="341"/>
      <c r="V28" s="341"/>
      <c r="W28" s="341"/>
      <c r="X28" s="341"/>
      <c r="Y28" s="341"/>
      <c r="Z28" s="341"/>
      <c r="AA28" s="341"/>
      <c r="AB28" s="341"/>
      <c r="AC28" s="341"/>
      <c r="AD28" s="341"/>
      <c r="AE28" s="341"/>
    </row>
    <row r="29" spans="1:31" ht="14.5" customHeight="1">
      <c r="K29" s="341"/>
      <c r="L29" s="341"/>
      <c r="M29" s="341"/>
      <c r="N29" s="341"/>
      <c r="O29" s="341"/>
      <c r="P29" s="341"/>
      <c r="Q29" s="341"/>
      <c r="R29" s="341"/>
      <c r="S29" s="341"/>
      <c r="T29" s="341"/>
      <c r="U29" s="341"/>
      <c r="V29" s="341"/>
      <c r="W29" s="341"/>
      <c r="X29" s="341"/>
      <c r="Y29" s="341"/>
      <c r="Z29" s="341"/>
      <c r="AA29" s="341"/>
      <c r="AB29" s="341"/>
      <c r="AC29" s="341"/>
      <c r="AD29" s="341"/>
      <c r="AE29" s="341"/>
    </row>
    <row r="30" spans="1:31" ht="14.5" customHeight="1">
      <c r="A30" s="201"/>
      <c r="B30" s="201"/>
      <c r="C30" s="201"/>
      <c r="D30" s="201"/>
      <c r="E30" s="201"/>
      <c r="F30" s="201"/>
      <c r="G30" s="201"/>
      <c r="H30" s="201"/>
      <c r="I30" s="201"/>
      <c r="K30" s="341"/>
      <c r="L30" s="341"/>
      <c r="M30" s="341"/>
      <c r="N30" s="341"/>
      <c r="O30" s="341"/>
      <c r="P30" s="341"/>
      <c r="Q30" s="341"/>
      <c r="R30" s="341"/>
      <c r="S30" s="341"/>
      <c r="T30" s="341"/>
      <c r="U30" s="341"/>
      <c r="V30" s="341"/>
      <c r="W30" s="341"/>
      <c r="X30" s="341"/>
      <c r="Y30" s="341"/>
      <c r="Z30" s="341"/>
      <c r="AA30" s="341"/>
      <c r="AB30" s="341"/>
      <c r="AC30" s="341"/>
      <c r="AD30" s="341"/>
      <c r="AE30" s="341"/>
    </row>
    <row r="31" spans="1:31" ht="14.5" customHeight="1">
      <c r="A31" s="201"/>
      <c r="B31" s="201"/>
      <c r="C31" s="201"/>
      <c r="D31" s="201"/>
      <c r="E31" s="201"/>
      <c r="F31" s="201"/>
      <c r="G31" s="201"/>
      <c r="H31" s="201"/>
      <c r="I31" s="201"/>
      <c r="K31" s="341"/>
      <c r="L31" s="341"/>
      <c r="M31" s="341"/>
      <c r="N31" s="341"/>
      <c r="O31" s="341"/>
      <c r="P31" s="341"/>
      <c r="Q31" s="341"/>
      <c r="R31" s="341"/>
      <c r="S31" s="341"/>
      <c r="T31" s="341"/>
      <c r="U31" s="341"/>
      <c r="V31" s="341"/>
      <c r="W31" s="341"/>
      <c r="X31" s="341"/>
      <c r="Y31" s="341"/>
      <c r="Z31" s="341"/>
      <c r="AA31" s="341"/>
      <c r="AB31" s="341"/>
      <c r="AC31" s="341"/>
      <c r="AD31" s="341"/>
      <c r="AE31" s="341"/>
    </row>
    <row r="32" spans="1:31" ht="15.75" customHeight="1">
      <c r="A32" s="170"/>
      <c r="B32" s="193"/>
      <c r="C32" s="170"/>
      <c r="D32" s="170"/>
      <c r="E32" s="170"/>
      <c r="F32" s="170"/>
      <c r="G32" s="170"/>
      <c r="H32" s="170"/>
      <c r="I32" s="196"/>
      <c r="K32" s="341"/>
      <c r="L32" s="341"/>
      <c r="M32" s="341"/>
      <c r="N32" s="341"/>
      <c r="O32" s="341"/>
      <c r="P32" s="341"/>
      <c r="Q32" s="341"/>
      <c r="R32" s="341"/>
      <c r="S32" s="341"/>
      <c r="T32" s="341"/>
      <c r="U32" s="341"/>
      <c r="V32" s="341"/>
      <c r="W32" s="341"/>
      <c r="X32" s="341"/>
      <c r="Y32" s="341"/>
      <c r="Z32" s="341"/>
      <c r="AA32" s="341"/>
      <c r="AB32" s="341"/>
      <c r="AC32" s="341"/>
      <c r="AD32" s="341"/>
      <c r="AE32" s="341"/>
    </row>
    <row r="33" spans="11:31" ht="14.5" customHeight="1">
      <c r="K33" s="341"/>
      <c r="L33" s="341"/>
      <c r="M33" s="341"/>
      <c r="N33" s="341"/>
      <c r="O33" s="341"/>
      <c r="P33" s="341"/>
      <c r="Q33" s="341"/>
      <c r="R33" s="341"/>
      <c r="S33" s="341"/>
      <c r="T33" s="341"/>
      <c r="U33" s="341"/>
      <c r="V33" s="341"/>
      <c r="W33" s="341"/>
      <c r="X33" s="341"/>
      <c r="Y33" s="341"/>
      <c r="Z33" s="341"/>
      <c r="AA33" s="341"/>
      <c r="AB33" s="341"/>
      <c r="AC33" s="341"/>
      <c r="AD33" s="341"/>
      <c r="AE33" s="341"/>
    </row>
    <row r="34" spans="11:31" ht="14.5" customHeight="1">
      <c r="K34" s="341"/>
      <c r="L34" s="341"/>
      <c r="M34" s="341"/>
      <c r="N34" s="341"/>
      <c r="O34" s="341"/>
      <c r="P34" s="341"/>
      <c r="Q34" s="341"/>
      <c r="R34" s="341"/>
      <c r="S34" s="341"/>
      <c r="T34" s="341"/>
      <c r="U34" s="341"/>
      <c r="V34" s="341"/>
      <c r="W34" s="341"/>
      <c r="X34" s="341"/>
      <c r="Y34" s="341"/>
      <c r="Z34" s="341"/>
      <c r="AA34" s="341"/>
      <c r="AB34" s="341"/>
      <c r="AC34" s="341"/>
      <c r="AD34" s="341"/>
      <c r="AE34" s="341"/>
    </row>
    <row r="35" spans="11:31" ht="14.5" customHeight="1">
      <c r="K35" s="341"/>
      <c r="L35" s="341"/>
      <c r="M35" s="341"/>
      <c r="N35" s="341"/>
      <c r="O35" s="341"/>
      <c r="P35" s="341"/>
      <c r="Q35" s="341"/>
      <c r="R35" s="341"/>
      <c r="S35" s="341"/>
      <c r="T35" s="341"/>
      <c r="U35" s="341"/>
      <c r="V35" s="341"/>
      <c r="W35" s="341"/>
      <c r="X35" s="341"/>
      <c r="Y35" s="341"/>
      <c r="Z35" s="341"/>
      <c r="AA35" s="341"/>
      <c r="AB35" s="341"/>
      <c r="AC35" s="341"/>
      <c r="AD35" s="341"/>
      <c r="AE35" s="341"/>
    </row>
    <row r="36" spans="11:31" ht="14.5" customHeight="1">
      <c r="K36" s="341"/>
      <c r="L36" s="341"/>
      <c r="M36" s="341"/>
      <c r="N36" s="341"/>
      <c r="O36" s="341"/>
      <c r="P36" s="341"/>
      <c r="Q36" s="341"/>
      <c r="R36" s="341"/>
      <c r="S36" s="341"/>
      <c r="T36" s="341"/>
      <c r="U36" s="341"/>
      <c r="V36" s="341"/>
      <c r="W36" s="341"/>
      <c r="X36" s="341"/>
      <c r="Y36" s="341"/>
      <c r="Z36" s="341"/>
      <c r="AA36" s="341"/>
      <c r="AB36" s="341"/>
      <c r="AC36" s="341"/>
      <c r="AD36" s="341"/>
      <c r="AE36" s="341"/>
    </row>
    <row r="37" spans="11:31" ht="14.5" customHeight="1">
      <c r="K37" s="341"/>
      <c r="L37" s="341"/>
      <c r="M37" s="341"/>
      <c r="N37" s="341"/>
      <c r="O37" s="341"/>
      <c r="P37" s="341"/>
      <c r="Q37" s="341"/>
      <c r="R37" s="341"/>
      <c r="S37" s="341"/>
      <c r="T37" s="341"/>
      <c r="U37" s="341"/>
      <c r="V37" s="341"/>
      <c r="W37" s="341"/>
      <c r="X37" s="341"/>
      <c r="Y37" s="341"/>
      <c r="Z37" s="341"/>
      <c r="AA37" s="341"/>
      <c r="AB37" s="341"/>
      <c r="AC37" s="341"/>
      <c r="AD37" s="341"/>
      <c r="AE37" s="341"/>
    </row>
    <row r="38" spans="11:31" ht="14.5" customHeight="1">
      <c r="K38" s="341"/>
      <c r="L38" s="341"/>
      <c r="M38" s="341"/>
      <c r="N38" s="341"/>
      <c r="O38" s="341"/>
      <c r="P38" s="341"/>
      <c r="Q38" s="341"/>
      <c r="R38" s="341"/>
      <c r="S38" s="341"/>
      <c r="T38" s="341"/>
      <c r="U38" s="341"/>
      <c r="V38" s="341"/>
      <c r="W38" s="341"/>
      <c r="X38" s="341"/>
      <c r="Y38" s="341"/>
      <c r="Z38" s="341"/>
      <c r="AA38" s="341"/>
      <c r="AB38" s="341"/>
      <c r="AC38" s="341"/>
      <c r="AD38" s="341"/>
      <c r="AE38" s="341"/>
    </row>
    <row r="39" spans="11:31" ht="14.5" customHeight="1">
      <c r="K39" s="341"/>
      <c r="L39" s="341"/>
      <c r="M39" s="341"/>
      <c r="N39" s="341"/>
      <c r="O39" s="341"/>
      <c r="P39" s="341"/>
      <c r="Q39" s="341"/>
      <c r="R39" s="341"/>
      <c r="S39" s="341"/>
      <c r="T39" s="341"/>
      <c r="U39" s="341"/>
      <c r="V39" s="341"/>
      <c r="W39" s="341"/>
      <c r="X39" s="341"/>
      <c r="Y39" s="341"/>
      <c r="Z39" s="341"/>
      <c r="AA39" s="341"/>
      <c r="AB39" s="341"/>
      <c r="AC39" s="341"/>
      <c r="AD39" s="341"/>
      <c r="AE39" s="341"/>
    </row>
    <row r="40" spans="11:31" ht="14.5" customHeight="1">
      <c r="K40" s="341"/>
      <c r="L40" s="341"/>
      <c r="M40" s="341"/>
      <c r="N40" s="341"/>
      <c r="O40" s="341"/>
      <c r="P40" s="341"/>
      <c r="Q40" s="341"/>
      <c r="R40" s="341"/>
      <c r="S40" s="341"/>
      <c r="T40" s="341"/>
      <c r="U40" s="341"/>
      <c r="V40" s="341"/>
      <c r="W40" s="341"/>
      <c r="X40" s="341"/>
      <c r="Y40" s="341"/>
      <c r="Z40" s="341"/>
      <c r="AA40" s="341"/>
      <c r="AB40" s="341"/>
      <c r="AC40" s="341"/>
      <c r="AD40" s="341"/>
      <c r="AE40" s="341"/>
    </row>
    <row r="41" spans="11:31" ht="14.5" customHeight="1">
      <c r="K41" s="341"/>
      <c r="L41" s="341"/>
      <c r="M41" s="341"/>
      <c r="N41" s="341"/>
      <c r="O41" s="341"/>
      <c r="P41" s="341"/>
      <c r="Q41" s="341"/>
      <c r="R41" s="341"/>
      <c r="S41" s="341"/>
      <c r="T41" s="341"/>
      <c r="U41" s="341"/>
      <c r="V41" s="341"/>
      <c r="W41" s="341"/>
      <c r="X41" s="341"/>
      <c r="Y41" s="341"/>
      <c r="Z41" s="341"/>
      <c r="AA41" s="341"/>
      <c r="AB41" s="341"/>
      <c r="AC41" s="341"/>
      <c r="AD41" s="341"/>
      <c r="AE41" s="341"/>
    </row>
    <row r="42" spans="11:31" ht="14.5" customHeight="1">
      <c r="K42" s="341"/>
      <c r="L42" s="341"/>
      <c r="M42" s="341"/>
      <c r="N42" s="341"/>
      <c r="O42" s="341"/>
      <c r="P42" s="341"/>
      <c r="Q42" s="341"/>
      <c r="R42" s="341"/>
      <c r="S42" s="341"/>
      <c r="T42" s="341"/>
      <c r="U42" s="341"/>
      <c r="V42" s="341"/>
      <c r="W42" s="341"/>
      <c r="X42" s="341"/>
      <c r="Y42" s="341"/>
      <c r="Z42" s="341"/>
      <c r="AA42" s="341"/>
      <c r="AB42" s="341"/>
      <c r="AC42" s="341"/>
      <c r="AD42" s="341"/>
      <c r="AE42" s="341"/>
    </row>
    <row r="43" spans="11:31" ht="14.5" customHeight="1">
      <c r="K43" s="341"/>
      <c r="L43" s="341"/>
      <c r="M43" s="341"/>
      <c r="N43" s="341"/>
      <c r="O43" s="341"/>
      <c r="P43" s="341"/>
      <c r="Q43" s="341"/>
      <c r="R43" s="341"/>
      <c r="S43" s="341"/>
      <c r="T43" s="341"/>
      <c r="U43" s="341"/>
      <c r="V43" s="341"/>
      <c r="W43" s="341"/>
      <c r="X43" s="341"/>
      <c r="Y43" s="341"/>
      <c r="Z43" s="341"/>
      <c r="AA43" s="341"/>
      <c r="AB43" s="341"/>
      <c r="AC43" s="341"/>
      <c r="AD43" s="341"/>
      <c r="AE43" s="341"/>
    </row>
    <row r="44" spans="11:31" ht="14.5" customHeight="1">
      <c r="K44" s="341"/>
      <c r="L44" s="341"/>
      <c r="M44" s="341"/>
      <c r="N44" s="341"/>
      <c r="O44" s="341"/>
      <c r="P44" s="341"/>
      <c r="Q44" s="341"/>
      <c r="R44" s="341"/>
      <c r="S44" s="341"/>
      <c r="T44" s="341"/>
      <c r="U44" s="341"/>
      <c r="V44" s="341"/>
      <c r="W44" s="341"/>
      <c r="X44" s="341"/>
      <c r="Y44" s="341"/>
      <c r="Z44" s="341"/>
      <c r="AA44" s="341"/>
      <c r="AB44" s="341"/>
      <c r="AC44" s="341"/>
      <c r="AD44" s="341"/>
      <c r="AE44" s="341"/>
    </row>
    <row r="45" spans="11:31" ht="14.5" customHeight="1">
      <c r="K45" s="341"/>
      <c r="L45" s="341"/>
      <c r="M45" s="341"/>
      <c r="N45" s="341"/>
      <c r="O45" s="341"/>
      <c r="P45" s="341"/>
      <c r="Q45" s="341"/>
      <c r="R45" s="341"/>
      <c r="S45" s="341"/>
      <c r="T45" s="341"/>
      <c r="U45" s="341"/>
      <c r="V45" s="341"/>
      <c r="W45" s="341"/>
      <c r="X45" s="341"/>
      <c r="Y45" s="341"/>
      <c r="Z45" s="341"/>
      <c r="AA45" s="341"/>
      <c r="AB45" s="341"/>
      <c r="AC45" s="341"/>
      <c r="AD45" s="341"/>
      <c r="AE45" s="341"/>
    </row>
    <row r="46" spans="11:31" ht="14.5" customHeight="1">
      <c r="K46" s="341"/>
      <c r="L46" s="341"/>
      <c r="M46" s="341"/>
      <c r="N46" s="341"/>
      <c r="O46" s="341"/>
      <c r="P46" s="341"/>
      <c r="Q46" s="341"/>
      <c r="R46" s="341"/>
      <c r="S46" s="341"/>
      <c r="T46" s="341"/>
      <c r="U46" s="341"/>
      <c r="V46" s="341"/>
      <c r="W46" s="341"/>
      <c r="X46" s="341"/>
      <c r="Y46" s="341"/>
      <c r="Z46" s="341"/>
      <c r="AA46" s="341"/>
      <c r="AB46" s="341"/>
      <c r="AC46" s="341"/>
      <c r="AD46" s="341"/>
      <c r="AE46" s="341"/>
    </row>
    <row r="47" spans="11:31" ht="14.5" customHeight="1">
      <c r="K47" s="341"/>
      <c r="L47" s="341"/>
      <c r="M47" s="341"/>
      <c r="N47" s="341"/>
      <c r="O47" s="341"/>
      <c r="P47" s="341"/>
      <c r="Q47" s="341"/>
      <c r="R47" s="341"/>
      <c r="S47" s="341"/>
      <c r="T47" s="341"/>
      <c r="U47" s="341"/>
      <c r="V47" s="341"/>
      <c r="W47" s="341"/>
      <c r="X47" s="341"/>
      <c r="Y47" s="341"/>
      <c r="Z47" s="341"/>
      <c r="AA47" s="341"/>
      <c r="AB47" s="341"/>
      <c r="AC47" s="341"/>
      <c r="AD47" s="341"/>
      <c r="AE47" s="341"/>
    </row>
    <row r="48" spans="11:31" ht="14.5" customHeight="1">
      <c r="K48" s="341"/>
      <c r="L48" s="341"/>
      <c r="M48" s="341"/>
      <c r="N48" s="341"/>
      <c r="O48" s="341"/>
      <c r="P48" s="341"/>
      <c r="Q48" s="341"/>
      <c r="R48" s="341"/>
      <c r="S48" s="341"/>
      <c r="T48" s="341"/>
      <c r="U48" s="341"/>
      <c r="V48" s="341"/>
      <c r="W48" s="341"/>
      <c r="X48" s="341"/>
      <c r="Y48" s="341"/>
      <c r="Z48" s="341"/>
      <c r="AA48" s="341"/>
      <c r="AB48" s="341"/>
      <c r="AC48" s="341"/>
      <c r="AD48" s="341"/>
      <c r="AE48" s="341"/>
    </row>
    <row r="49" spans="11:31" ht="14.5" customHeight="1">
      <c r="K49" s="341"/>
      <c r="L49" s="341"/>
      <c r="M49" s="341"/>
      <c r="N49" s="341"/>
      <c r="O49" s="341"/>
      <c r="P49" s="341"/>
      <c r="Q49" s="341"/>
      <c r="R49" s="341"/>
      <c r="S49" s="341"/>
      <c r="T49" s="341"/>
      <c r="U49" s="341"/>
      <c r="V49" s="341"/>
      <c r="W49" s="341"/>
      <c r="X49" s="341"/>
      <c r="Y49" s="341"/>
      <c r="Z49" s="341"/>
      <c r="AA49" s="341"/>
      <c r="AB49" s="341"/>
      <c r="AC49" s="341"/>
      <c r="AD49" s="341"/>
      <c r="AE49" s="341"/>
    </row>
    <row r="50" spans="11:31" ht="14.5" customHeight="1">
      <c r="K50" s="341"/>
      <c r="L50" s="341"/>
      <c r="M50" s="341"/>
      <c r="N50" s="341"/>
      <c r="O50" s="341"/>
      <c r="P50" s="341"/>
      <c r="Q50" s="341"/>
      <c r="R50" s="341"/>
      <c r="S50" s="341"/>
      <c r="T50" s="341"/>
      <c r="U50" s="341"/>
      <c r="V50" s="341"/>
      <c r="W50" s="341"/>
      <c r="X50" s="341"/>
      <c r="Y50" s="341"/>
      <c r="Z50" s="341"/>
      <c r="AA50" s="341"/>
      <c r="AB50" s="341"/>
      <c r="AC50" s="341"/>
      <c r="AD50" s="341"/>
      <c r="AE50" s="341"/>
    </row>
  </sheetData>
  <sheetProtection password="C7B0" sheet="1" objects="1" scenarios="1"/>
  <mergeCells count="3">
    <mergeCell ref="B23:C23"/>
    <mergeCell ref="B24:C24"/>
    <mergeCell ref="F2:I2"/>
  </mergeCells>
  <phoneticPr fontId="16" type="noConversion"/>
  <printOptions horizontalCentered="1"/>
  <pageMargins left="0.25" right="0.25" top="0.35" bottom="0.35" header="0.5" footer="0.25"/>
  <pageSetup scale="96" orientation="landscape" horizontalDpi="300" verticalDpi="4294967292"/>
  <headerFooter alignWithMargins="0">
    <oddFooter>&amp;RPage 4</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A51"/>
  <sheetViews>
    <sheetView workbookViewId="0">
      <selection activeCell="A19" sqref="A19:B19"/>
    </sheetView>
  </sheetViews>
  <sheetFormatPr baseColWidth="10" defaultColWidth="9.1640625" defaultRowHeight="12" x14ac:dyDescent="0"/>
  <cols>
    <col min="1" max="2" width="25.6640625" style="273" customWidth="1"/>
    <col min="3" max="3" width="20.6640625" style="273" customWidth="1"/>
    <col min="4" max="4" width="5.6640625" style="273" customWidth="1"/>
    <col min="5" max="6" width="25.6640625" style="273" customWidth="1"/>
    <col min="7" max="7" width="5.6640625" style="273" customWidth="1"/>
    <col min="8" max="8" width="15.6640625" style="273" customWidth="1"/>
    <col min="9" max="9" width="16.6640625" style="273" customWidth="1"/>
    <col min="10" max="11" width="14.6640625" style="273" customWidth="1"/>
    <col min="12" max="16384" width="9.1640625" style="273"/>
  </cols>
  <sheetData>
    <row r="1" spans="1:27" s="188" customFormat="1" ht="35" customHeight="1" thickBot="1">
      <c r="A1" s="816" t="str">
        <f>CONCATENATE('Basic Data Input'!$B$4)</f>
        <v>__________________________________</v>
      </c>
      <c r="B1" s="816"/>
      <c r="C1" s="816"/>
      <c r="D1" s="816"/>
      <c r="E1" s="414" t="s">
        <v>62</v>
      </c>
      <c r="F1" s="415" t="str">
        <f>'Basic Data Input'!B3</f>
        <v>__-____</v>
      </c>
      <c r="G1" s="187"/>
      <c r="H1" s="418" t="s">
        <v>0</v>
      </c>
      <c r="I1" s="419"/>
      <c r="J1" s="418"/>
      <c r="K1" s="418"/>
      <c r="L1" s="418"/>
      <c r="M1" s="418"/>
      <c r="N1" s="418"/>
      <c r="O1" s="418"/>
      <c r="P1" s="418"/>
      <c r="Q1" s="418"/>
      <c r="R1" s="418"/>
      <c r="S1" s="418"/>
      <c r="T1" s="418"/>
      <c r="U1" s="418"/>
      <c r="V1" s="418"/>
      <c r="W1" s="418"/>
      <c r="X1" s="418"/>
      <c r="Y1" s="418"/>
      <c r="Z1" s="418"/>
      <c r="AA1" s="418"/>
    </row>
    <row r="2" spans="1:27" ht="35" customHeight="1">
      <c r="A2" s="189" t="s">
        <v>33</v>
      </c>
      <c r="B2" s="189"/>
      <c r="C2" s="409"/>
      <c r="D2" s="191"/>
      <c r="E2" s="191"/>
      <c r="F2" s="191"/>
      <c r="G2" s="409"/>
      <c r="H2" s="420" t="s">
        <v>0</v>
      </c>
      <c r="I2" s="420"/>
      <c r="J2" s="421"/>
      <c r="K2" s="421"/>
      <c r="L2" s="422"/>
      <c r="M2" s="422"/>
      <c r="N2" s="422"/>
      <c r="O2" s="422"/>
      <c r="P2" s="422"/>
      <c r="Q2" s="422"/>
      <c r="R2" s="422"/>
      <c r="S2" s="422"/>
      <c r="T2" s="422"/>
      <c r="U2" s="422"/>
      <c r="V2" s="422"/>
      <c r="W2" s="422"/>
      <c r="X2" s="422"/>
      <c r="Y2" s="422"/>
      <c r="Z2" s="422"/>
      <c r="AA2" s="422"/>
    </row>
    <row r="3" spans="1:27" ht="15" customHeight="1" thickBot="1">
      <c r="A3" s="410"/>
      <c r="B3" s="410"/>
      <c r="C3" s="410"/>
      <c r="D3" s="410"/>
      <c r="E3" s="410"/>
      <c r="F3" s="410"/>
      <c r="G3" s="410"/>
      <c r="H3" s="423"/>
      <c r="I3" s="423"/>
      <c r="J3" s="421"/>
      <c r="K3" s="421"/>
      <c r="L3" s="422"/>
      <c r="M3" s="422"/>
      <c r="N3" s="422"/>
      <c r="O3" s="422"/>
      <c r="P3" s="422"/>
      <c r="Q3" s="422"/>
      <c r="R3" s="422"/>
      <c r="S3" s="422"/>
      <c r="T3" s="422"/>
      <c r="U3" s="422"/>
      <c r="V3" s="422"/>
      <c r="W3" s="422"/>
      <c r="X3" s="422"/>
      <c r="Y3" s="422"/>
      <c r="Z3" s="422"/>
      <c r="AA3" s="422"/>
    </row>
    <row r="4" spans="1:27" ht="16" hidden="1" customHeight="1">
      <c r="A4" s="192"/>
      <c r="B4" s="192"/>
      <c r="C4" s="192"/>
      <c r="D4" s="193"/>
      <c r="E4" s="193"/>
      <c r="F4" s="193"/>
      <c r="G4" s="192"/>
      <c r="H4" s="421"/>
      <c r="I4" s="421"/>
      <c r="J4" s="421"/>
      <c r="K4" s="421"/>
      <c r="L4" s="422"/>
      <c r="M4" s="422"/>
      <c r="N4" s="422"/>
      <c r="O4" s="422"/>
      <c r="P4" s="422"/>
      <c r="Q4" s="422"/>
      <c r="R4" s="422"/>
      <c r="S4" s="422"/>
      <c r="T4" s="422"/>
      <c r="U4" s="422"/>
      <c r="V4" s="422"/>
      <c r="W4" s="422"/>
      <c r="X4" s="422"/>
      <c r="Y4" s="422"/>
      <c r="Z4" s="422"/>
      <c r="AA4" s="422"/>
    </row>
    <row r="5" spans="1:27" ht="16" customHeight="1" thickBot="1">
      <c r="A5" s="825" t="s">
        <v>34</v>
      </c>
      <c r="B5" s="826"/>
      <c r="C5" s="192"/>
      <c r="D5" s="819" t="s">
        <v>430</v>
      </c>
      <c r="E5" s="819"/>
      <c r="F5" s="819"/>
      <c r="G5" s="192"/>
      <c r="H5" s="421"/>
      <c r="I5" s="421"/>
      <c r="J5" s="421"/>
      <c r="K5" s="421"/>
      <c r="L5" s="422"/>
      <c r="M5" s="422"/>
      <c r="N5" s="422"/>
      <c r="O5" s="422"/>
      <c r="P5" s="422"/>
      <c r="Q5" s="422"/>
      <c r="R5" s="422"/>
      <c r="S5" s="422"/>
      <c r="T5" s="422"/>
      <c r="U5" s="422"/>
      <c r="V5" s="422"/>
      <c r="W5" s="422"/>
      <c r="X5" s="422"/>
      <c r="Y5" s="422"/>
      <c r="Z5" s="422"/>
      <c r="AA5" s="422"/>
    </row>
    <row r="6" spans="1:27" ht="24" customHeight="1">
      <c r="A6" s="808"/>
      <c r="B6" s="808"/>
      <c r="C6" s="192"/>
      <c r="D6" s="819"/>
      <c r="E6" s="819"/>
      <c r="F6" s="819"/>
      <c r="G6" s="192"/>
      <c r="H6" s="421"/>
      <c r="I6" s="421"/>
      <c r="J6" s="421"/>
      <c r="K6" s="421"/>
      <c r="L6" s="422"/>
      <c r="M6" s="422"/>
      <c r="N6" s="422"/>
      <c r="O6" s="422"/>
      <c r="P6" s="422"/>
      <c r="Q6" s="422"/>
      <c r="R6" s="422"/>
      <c r="S6" s="422"/>
      <c r="T6" s="422"/>
      <c r="U6" s="422"/>
      <c r="V6" s="422"/>
      <c r="W6" s="422"/>
      <c r="X6" s="422"/>
      <c r="Y6" s="422"/>
      <c r="Z6" s="422"/>
      <c r="AA6" s="422"/>
    </row>
    <row r="7" spans="1:27" ht="13.75" customHeight="1" thickBot="1">
      <c r="A7" s="809" t="s">
        <v>35</v>
      </c>
      <c r="B7" s="809"/>
      <c r="C7" s="192"/>
      <c r="G7" s="192"/>
      <c r="H7" s="421"/>
      <c r="I7" s="421"/>
      <c r="J7" s="421"/>
      <c r="K7" s="421"/>
      <c r="L7" s="422"/>
      <c r="M7" s="422"/>
      <c r="N7" s="422"/>
      <c r="O7" s="422"/>
      <c r="P7" s="422"/>
      <c r="Q7" s="422"/>
      <c r="R7" s="422"/>
      <c r="S7" s="422"/>
      <c r="T7" s="422"/>
      <c r="U7" s="422"/>
      <c r="V7" s="422"/>
      <c r="W7" s="422"/>
      <c r="X7" s="422"/>
      <c r="Y7" s="422"/>
      <c r="Z7" s="422"/>
      <c r="AA7" s="422"/>
    </row>
    <row r="8" spans="1:27" ht="24" customHeight="1" thickBot="1">
      <c r="A8" s="808"/>
      <c r="B8" s="808"/>
      <c r="C8" s="192"/>
      <c r="D8" s="411"/>
      <c r="E8" s="820" t="s">
        <v>431</v>
      </c>
      <c r="F8" s="821"/>
      <c r="G8" s="192"/>
      <c r="H8" s="421"/>
      <c r="I8" s="421"/>
      <c r="J8" s="421"/>
      <c r="K8" s="421"/>
      <c r="L8" s="422"/>
      <c r="M8" s="422"/>
      <c r="N8" s="422"/>
      <c r="O8" s="422"/>
      <c r="P8" s="422"/>
      <c r="Q8" s="422"/>
      <c r="R8" s="422"/>
      <c r="S8" s="422"/>
      <c r="T8" s="422"/>
      <c r="U8" s="422"/>
      <c r="V8" s="422"/>
      <c r="W8" s="422"/>
      <c r="X8" s="422"/>
      <c r="Y8" s="422"/>
      <c r="Z8" s="422"/>
      <c r="AA8" s="422"/>
    </row>
    <row r="9" spans="1:27" ht="13.75" customHeight="1" thickBot="1">
      <c r="A9" s="809" t="s">
        <v>37</v>
      </c>
      <c r="B9" s="809"/>
      <c r="C9" s="192"/>
      <c r="D9" s="192"/>
      <c r="E9" s="822"/>
      <c r="F9" s="822"/>
      <c r="G9" s="192"/>
      <c r="H9" s="421"/>
      <c r="I9" s="421"/>
      <c r="J9" s="421"/>
      <c r="K9" s="421"/>
      <c r="L9" s="422"/>
      <c r="M9" s="422"/>
      <c r="N9" s="422"/>
      <c r="O9" s="422"/>
      <c r="P9" s="422"/>
      <c r="Q9" s="422"/>
      <c r="R9" s="422"/>
      <c r="S9" s="422"/>
      <c r="T9" s="422"/>
      <c r="U9" s="422"/>
      <c r="V9" s="422"/>
      <c r="W9" s="422"/>
      <c r="X9" s="422"/>
      <c r="Y9" s="422"/>
      <c r="Z9" s="422"/>
      <c r="AA9" s="422"/>
    </row>
    <row r="10" spans="1:27" ht="24" customHeight="1" thickBot="1">
      <c r="A10" s="808"/>
      <c r="B10" s="808"/>
      <c r="C10" s="192"/>
      <c r="D10" s="411"/>
      <c r="E10" s="823" t="s">
        <v>432</v>
      </c>
      <c r="F10" s="824"/>
      <c r="G10" s="192"/>
      <c r="H10" s="421"/>
      <c r="I10" s="421"/>
      <c r="J10" s="421"/>
      <c r="K10" s="421"/>
      <c r="L10" s="422"/>
      <c r="M10" s="422"/>
      <c r="N10" s="422"/>
      <c r="O10" s="422"/>
      <c r="P10" s="422"/>
      <c r="Q10" s="422"/>
      <c r="R10" s="422"/>
      <c r="S10" s="422"/>
      <c r="T10" s="422"/>
      <c r="U10" s="422"/>
      <c r="V10" s="422"/>
      <c r="W10" s="422"/>
      <c r="X10" s="422"/>
      <c r="Y10" s="422"/>
      <c r="Z10" s="422"/>
      <c r="AA10" s="422"/>
    </row>
    <row r="11" spans="1:27" ht="13.75" customHeight="1" thickBot="1">
      <c r="A11" s="809" t="s">
        <v>38</v>
      </c>
      <c r="B11" s="809"/>
      <c r="C11" s="192"/>
      <c r="D11" s="192"/>
      <c r="E11" s="822"/>
      <c r="F11" s="822"/>
      <c r="G11" s="192"/>
      <c r="H11" s="421"/>
      <c r="I11" s="421"/>
      <c r="J11" s="421"/>
      <c r="K11" s="421"/>
      <c r="L11" s="422"/>
      <c r="M11" s="422"/>
      <c r="N11" s="422"/>
      <c r="O11" s="422"/>
      <c r="P11" s="422"/>
      <c r="Q11" s="422"/>
      <c r="R11" s="422"/>
      <c r="S11" s="422"/>
      <c r="T11" s="422"/>
      <c r="U11" s="422"/>
      <c r="V11" s="422"/>
      <c r="W11" s="422"/>
      <c r="X11" s="422"/>
      <c r="Y11" s="422"/>
      <c r="Z11" s="422"/>
      <c r="AA11" s="422"/>
    </row>
    <row r="12" spans="1:27" ht="24" customHeight="1" thickBot="1">
      <c r="A12" s="808"/>
      <c r="B12" s="808"/>
      <c r="C12" s="192"/>
      <c r="D12" s="412"/>
      <c r="E12" s="817" t="s">
        <v>433</v>
      </c>
      <c r="F12" s="818"/>
      <c r="G12" s="192"/>
      <c r="H12" s="421"/>
      <c r="I12" s="421"/>
      <c r="J12" s="421"/>
      <c r="K12" s="421"/>
      <c r="L12" s="422"/>
      <c r="M12" s="422"/>
      <c r="N12" s="422"/>
      <c r="O12" s="422"/>
      <c r="P12" s="422"/>
      <c r="Q12" s="422"/>
      <c r="R12" s="422"/>
      <c r="S12" s="422"/>
      <c r="T12" s="422"/>
      <c r="U12" s="422"/>
      <c r="V12" s="422"/>
      <c r="W12" s="422"/>
      <c r="X12" s="422"/>
      <c r="Y12" s="422"/>
      <c r="Z12" s="422"/>
      <c r="AA12" s="422"/>
    </row>
    <row r="13" spans="1:27" ht="13.75" customHeight="1" thickBot="1">
      <c r="A13" s="809" t="s">
        <v>39</v>
      </c>
      <c r="B13" s="809"/>
      <c r="C13" s="192"/>
      <c r="G13" s="192"/>
      <c r="H13" s="421"/>
      <c r="I13" s="421"/>
      <c r="J13" s="421"/>
      <c r="K13" s="421"/>
      <c r="L13" s="422"/>
      <c r="M13" s="422"/>
      <c r="N13" s="422"/>
      <c r="O13" s="422"/>
      <c r="P13" s="422"/>
      <c r="Q13" s="422"/>
      <c r="R13" s="422"/>
      <c r="S13" s="422"/>
      <c r="T13" s="422"/>
      <c r="U13" s="422"/>
      <c r="V13" s="422"/>
      <c r="W13" s="422"/>
      <c r="X13" s="422"/>
      <c r="Y13" s="422"/>
      <c r="Z13" s="422"/>
      <c r="AA13" s="422"/>
    </row>
    <row r="14" spans="1:27" ht="24" customHeight="1">
      <c r="A14" s="808"/>
      <c r="B14" s="808"/>
      <c r="C14" s="192"/>
      <c r="G14" s="192"/>
      <c r="H14" s="421"/>
      <c r="I14" s="421"/>
      <c r="J14" s="421"/>
      <c r="K14" s="421"/>
      <c r="L14" s="422"/>
      <c r="M14" s="422"/>
      <c r="N14" s="422"/>
      <c r="O14" s="422"/>
      <c r="P14" s="422"/>
      <c r="Q14" s="422"/>
      <c r="R14" s="422"/>
      <c r="S14" s="422"/>
      <c r="T14" s="422"/>
      <c r="U14" s="422"/>
      <c r="V14" s="422"/>
      <c r="W14" s="422"/>
      <c r="X14" s="422"/>
      <c r="Y14" s="422"/>
      <c r="Z14" s="422"/>
      <c r="AA14" s="422"/>
    </row>
    <row r="15" spans="1:27" ht="13.75" customHeight="1" thickBot="1">
      <c r="A15" s="810" t="s">
        <v>40</v>
      </c>
      <c r="B15" s="810"/>
      <c r="C15" s="192"/>
      <c r="G15" s="192"/>
      <c r="H15" s="421"/>
      <c r="I15" s="421"/>
      <c r="J15" s="421"/>
      <c r="K15" s="421"/>
      <c r="L15" s="422"/>
      <c r="M15" s="422"/>
      <c r="N15" s="422"/>
      <c r="O15" s="422"/>
      <c r="P15" s="422"/>
      <c r="Q15" s="422"/>
      <c r="R15" s="422"/>
      <c r="S15" s="422"/>
      <c r="T15" s="422"/>
      <c r="U15" s="422"/>
      <c r="V15" s="422"/>
      <c r="W15" s="422"/>
      <c r="X15" s="422"/>
      <c r="Y15" s="422"/>
      <c r="Z15" s="422"/>
      <c r="AA15" s="422"/>
    </row>
    <row r="16" spans="1:27" ht="16" hidden="1" customHeight="1">
      <c r="C16" s="192"/>
      <c r="G16" s="192"/>
      <c r="H16" s="421"/>
      <c r="I16" s="421"/>
      <c r="J16" s="421"/>
      <c r="K16" s="421"/>
      <c r="L16" s="422"/>
      <c r="M16" s="422"/>
      <c r="N16" s="422"/>
      <c r="O16" s="422"/>
      <c r="P16" s="422"/>
      <c r="Q16" s="422"/>
      <c r="R16" s="422"/>
      <c r="S16" s="422"/>
      <c r="T16" s="422"/>
      <c r="U16" s="422"/>
      <c r="V16" s="422"/>
      <c r="W16" s="422"/>
      <c r="X16" s="422"/>
      <c r="Y16" s="422"/>
      <c r="Z16" s="422"/>
      <c r="AA16" s="422"/>
    </row>
    <row r="17" spans="1:27" ht="25" customHeight="1">
      <c r="A17" s="194"/>
      <c r="B17" s="194"/>
      <c r="C17" s="195"/>
      <c r="G17" s="192"/>
      <c r="H17" s="421"/>
      <c r="I17" s="421"/>
      <c r="J17" s="421"/>
      <c r="K17" s="421"/>
      <c r="L17" s="422"/>
      <c r="M17" s="422"/>
      <c r="N17" s="422"/>
      <c r="O17" s="422"/>
      <c r="P17" s="422"/>
      <c r="Q17" s="422"/>
      <c r="R17" s="422"/>
      <c r="S17" s="422"/>
      <c r="T17" s="422"/>
      <c r="U17" s="422"/>
      <c r="V17" s="422"/>
      <c r="W17" s="422"/>
      <c r="X17" s="422"/>
      <c r="Y17" s="422"/>
      <c r="Z17" s="422"/>
      <c r="AA17" s="422"/>
    </row>
    <row r="18" spans="1:27" ht="16" customHeight="1" thickBot="1">
      <c r="A18" s="413"/>
      <c r="B18" s="413"/>
      <c r="C18" s="195"/>
      <c r="D18" s="195"/>
      <c r="E18" s="195"/>
      <c r="F18" s="195"/>
      <c r="G18" s="271"/>
      <c r="H18" s="421"/>
      <c r="I18" s="421"/>
      <c r="J18" s="421"/>
      <c r="K18" s="421"/>
      <c r="L18" s="422"/>
      <c r="M18" s="422"/>
      <c r="N18" s="422"/>
      <c r="O18" s="422"/>
      <c r="P18" s="422"/>
      <c r="Q18" s="422"/>
      <c r="R18" s="422"/>
      <c r="S18" s="422"/>
      <c r="T18" s="422"/>
      <c r="U18" s="422"/>
      <c r="V18" s="422"/>
      <c r="W18" s="422"/>
      <c r="X18" s="422"/>
      <c r="Y18" s="422"/>
      <c r="Z18" s="422"/>
      <c r="AA18" s="422"/>
    </row>
    <row r="19" spans="1:27" ht="18" customHeight="1" thickBot="1">
      <c r="A19" s="811" t="s">
        <v>41</v>
      </c>
      <c r="B19" s="812"/>
      <c r="D19" s="813" t="s">
        <v>434</v>
      </c>
      <c r="E19" s="814"/>
      <c r="F19" s="815"/>
      <c r="G19" s="271"/>
      <c r="H19" s="421"/>
      <c r="I19" s="421"/>
      <c r="J19" s="421"/>
      <c r="K19" s="421"/>
      <c r="L19" s="422"/>
      <c r="M19" s="422"/>
      <c r="N19" s="422"/>
      <c r="O19" s="422"/>
      <c r="P19" s="422"/>
      <c r="Q19" s="422"/>
      <c r="R19" s="422"/>
      <c r="S19" s="422"/>
      <c r="T19" s="422"/>
      <c r="U19" s="422"/>
      <c r="V19" s="422"/>
      <c r="W19" s="422"/>
      <c r="X19" s="422"/>
      <c r="Y19" s="422"/>
      <c r="Z19" s="422"/>
      <c r="AA19" s="422"/>
    </row>
    <row r="20" spans="1:27" ht="22" customHeight="1">
      <c r="A20" s="808"/>
      <c r="B20" s="808"/>
      <c r="D20" s="808"/>
      <c r="E20" s="808"/>
      <c r="F20" s="808"/>
      <c r="G20" s="271"/>
      <c r="H20" s="421"/>
      <c r="I20" s="421"/>
      <c r="J20" s="421"/>
      <c r="K20" s="421"/>
      <c r="L20" s="422"/>
      <c r="M20" s="422"/>
      <c r="N20" s="422"/>
      <c r="O20" s="422"/>
      <c r="P20" s="422"/>
      <c r="Q20" s="422"/>
      <c r="R20" s="422"/>
      <c r="S20" s="422"/>
      <c r="T20" s="422"/>
      <c r="U20" s="422"/>
      <c r="V20" s="422"/>
      <c r="W20" s="422"/>
      <c r="X20" s="422"/>
      <c r="Y20" s="422"/>
      <c r="Z20" s="422"/>
      <c r="AA20" s="422"/>
    </row>
    <row r="21" spans="1:27" ht="13.75" customHeight="1" thickBot="1">
      <c r="A21" s="809" t="s">
        <v>36</v>
      </c>
      <c r="B21" s="809"/>
      <c r="D21" s="809" t="s">
        <v>36</v>
      </c>
      <c r="E21" s="809"/>
      <c r="F21" s="809"/>
      <c r="G21" s="271"/>
      <c r="H21" s="421"/>
      <c r="I21" s="421"/>
      <c r="J21" s="421"/>
      <c r="K21" s="421"/>
      <c r="L21" s="422"/>
      <c r="M21" s="422"/>
      <c r="N21" s="422"/>
      <c r="O21" s="422"/>
      <c r="P21" s="422"/>
      <c r="Q21" s="422"/>
      <c r="R21" s="422"/>
      <c r="S21" s="422"/>
      <c r="T21" s="422"/>
      <c r="U21" s="422"/>
      <c r="V21" s="422"/>
      <c r="W21" s="422"/>
      <c r="X21" s="422"/>
      <c r="Y21" s="422"/>
      <c r="Z21" s="422"/>
      <c r="AA21" s="422"/>
    </row>
    <row r="22" spans="1:27" ht="22" customHeight="1">
      <c r="A22" s="808"/>
      <c r="B22" s="808"/>
      <c r="D22" s="808"/>
      <c r="E22" s="808"/>
      <c r="F22" s="808"/>
      <c r="G22" s="271"/>
      <c r="H22" s="424"/>
      <c r="I22" s="422"/>
      <c r="J22" s="422"/>
      <c r="K22" s="422"/>
      <c r="L22" s="422"/>
      <c r="M22" s="422"/>
      <c r="N22" s="422"/>
      <c r="O22" s="422"/>
      <c r="P22" s="422"/>
      <c r="Q22" s="422"/>
      <c r="R22" s="422"/>
      <c r="S22" s="422"/>
      <c r="T22" s="422"/>
      <c r="U22" s="422"/>
      <c r="V22" s="422"/>
      <c r="W22" s="422"/>
      <c r="X22" s="422"/>
      <c r="Y22" s="422"/>
      <c r="Z22" s="422"/>
      <c r="AA22" s="422"/>
    </row>
    <row r="23" spans="1:27" ht="13.75" customHeight="1" thickBot="1">
      <c r="A23" s="809" t="s">
        <v>445</v>
      </c>
      <c r="B23" s="809"/>
      <c r="D23" s="809" t="s">
        <v>445</v>
      </c>
      <c r="E23" s="809"/>
      <c r="F23" s="809"/>
      <c r="H23" s="422"/>
      <c r="I23" s="422"/>
      <c r="J23" s="422"/>
      <c r="K23" s="422"/>
      <c r="L23" s="422"/>
      <c r="M23" s="422"/>
      <c r="N23" s="422"/>
      <c r="O23" s="422"/>
      <c r="P23" s="422"/>
      <c r="Q23" s="422"/>
      <c r="R23" s="422"/>
      <c r="S23" s="422"/>
      <c r="T23" s="422"/>
      <c r="U23" s="422"/>
      <c r="V23" s="422"/>
      <c r="W23" s="422"/>
      <c r="X23" s="422"/>
      <c r="Y23" s="422"/>
      <c r="Z23" s="422"/>
      <c r="AA23" s="422"/>
    </row>
    <row r="24" spans="1:27" ht="22" customHeight="1">
      <c r="A24" s="808"/>
      <c r="B24" s="808"/>
      <c r="D24" s="808"/>
      <c r="E24" s="808"/>
      <c r="F24" s="808"/>
      <c r="G24" s="271"/>
      <c r="H24" s="424"/>
      <c r="I24" s="422"/>
      <c r="J24" s="422"/>
      <c r="K24" s="422"/>
      <c r="L24" s="422"/>
      <c r="M24" s="422"/>
      <c r="N24" s="422"/>
      <c r="O24" s="422"/>
      <c r="P24" s="422"/>
      <c r="Q24" s="422"/>
      <c r="R24" s="422"/>
      <c r="S24" s="422"/>
      <c r="T24" s="422"/>
      <c r="U24" s="422"/>
      <c r="V24" s="422"/>
      <c r="W24" s="422"/>
      <c r="X24" s="422"/>
      <c r="Y24" s="422"/>
      <c r="Z24" s="422"/>
      <c r="AA24" s="422"/>
    </row>
    <row r="25" spans="1:27" ht="13.75" customHeight="1" thickBot="1">
      <c r="A25" s="809" t="s">
        <v>37</v>
      </c>
      <c r="B25" s="809"/>
      <c r="D25" s="809" t="s">
        <v>37</v>
      </c>
      <c r="E25" s="809"/>
      <c r="F25" s="809"/>
      <c r="H25" s="422"/>
      <c r="I25" s="422"/>
      <c r="J25" s="422"/>
      <c r="K25" s="422"/>
      <c r="L25" s="422"/>
      <c r="M25" s="422"/>
      <c r="N25" s="422"/>
      <c r="O25" s="422"/>
      <c r="P25" s="422"/>
      <c r="Q25" s="422"/>
      <c r="R25" s="422"/>
      <c r="S25" s="422"/>
      <c r="T25" s="422"/>
      <c r="U25" s="422"/>
      <c r="V25" s="422"/>
      <c r="W25" s="422"/>
      <c r="X25" s="422"/>
      <c r="Y25" s="422"/>
      <c r="Z25" s="422"/>
      <c r="AA25" s="422"/>
    </row>
    <row r="26" spans="1:27" ht="22" customHeight="1">
      <c r="A26" s="808"/>
      <c r="B26" s="808"/>
      <c r="D26" s="808"/>
      <c r="E26" s="808"/>
      <c r="F26" s="808"/>
      <c r="H26" s="422"/>
      <c r="I26" s="422"/>
      <c r="J26" s="422"/>
      <c r="K26" s="422"/>
      <c r="L26" s="422"/>
      <c r="M26" s="422"/>
      <c r="N26" s="422"/>
      <c r="O26" s="422"/>
      <c r="P26" s="422"/>
      <c r="Q26" s="422"/>
      <c r="R26" s="422"/>
      <c r="S26" s="422"/>
      <c r="T26" s="422"/>
      <c r="U26" s="422"/>
      <c r="V26" s="422"/>
      <c r="W26" s="422"/>
      <c r="X26" s="422"/>
      <c r="Y26" s="422"/>
      <c r="Z26" s="422"/>
      <c r="AA26" s="422"/>
    </row>
    <row r="27" spans="1:27" ht="13.75" customHeight="1" thickBot="1">
      <c r="A27" s="809" t="s">
        <v>38</v>
      </c>
      <c r="B27" s="809"/>
      <c r="D27" s="809" t="s">
        <v>38</v>
      </c>
      <c r="E27" s="809"/>
      <c r="F27" s="809"/>
      <c r="H27" s="422"/>
      <c r="I27" s="422"/>
      <c r="J27" s="422"/>
      <c r="K27" s="422"/>
      <c r="L27" s="422"/>
      <c r="M27" s="422"/>
      <c r="N27" s="422"/>
      <c r="O27" s="422"/>
      <c r="P27" s="422"/>
      <c r="Q27" s="422"/>
      <c r="R27" s="422"/>
      <c r="S27" s="422"/>
      <c r="T27" s="422"/>
      <c r="U27" s="422"/>
      <c r="V27" s="422"/>
      <c r="W27" s="422"/>
      <c r="X27" s="422"/>
      <c r="Y27" s="422"/>
      <c r="Z27" s="422"/>
      <c r="AA27" s="422"/>
    </row>
    <row r="28" spans="1:27" ht="22" customHeight="1">
      <c r="A28" s="808"/>
      <c r="B28" s="808"/>
      <c r="D28" s="808"/>
      <c r="E28" s="808"/>
      <c r="F28" s="808"/>
      <c r="H28" s="422"/>
      <c r="I28" s="422"/>
      <c r="J28" s="422"/>
      <c r="K28" s="422"/>
      <c r="L28" s="422"/>
      <c r="M28" s="422"/>
      <c r="N28" s="422"/>
      <c r="O28" s="422"/>
      <c r="P28" s="422"/>
      <c r="Q28" s="422"/>
      <c r="R28" s="422"/>
      <c r="S28" s="422"/>
      <c r="T28" s="422"/>
      <c r="U28" s="422"/>
      <c r="V28" s="422"/>
      <c r="W28" s="422"/>
      <c r="X28" s="422"/>
      <c r="Y28" s="422"/>
      <c r="Z28" s="422"/>
      <c r="AA28" s="422"/>
    </row>
    <row r="29" spans="1:27" ht="13.75" customHeight="1" thickBot="1">
      <c r="A29" s="809" t="s">
        <v>39</v>
      </c>
      <c r="B29" s="809"/>
      <c r="D29" s="809" t="s">
        <v>39</v>
      </c>
      <c r="E29" s="809"/>
      <c r="F29" s="809"/>
      <c r="H29" s="422"/>
      <c r="I29" s="422"/>
      <c r="J29" s="422"/>
      <c r="K29" s="422"/>
      <c r="L29" s="422"/>
      <c r="M29" s="422"/>
      <c r="N29" s="422"/>
      <c r="O29" s="422"/>
      <c r="P29" s="422"/>
      <c r="Q29" s="422"/>
      <c r="R29" s="422"/>
      <c r="S29" s="422"/>
      <c r="T29" s="422"/>
      <c r="U29" s="422"/>
      <c r="V29" s="422"/>
      <c r="W29" s="422"/>
      <c r="X29" s="422"/>
      <c r="Y29" s="422"/>
      <c r="Z29" s="422"/>
      <c r="AA29" s="422"/>
    </row>
    <row r="30" spans="1:27" ht="22" customHeight="1">
      <c r="A30" s="808"/>
      <c r="B30" s="808"/>
      <c r="D30" s="808"/>
      <c r="E30" s="808"/>
      <c r="F30" s="808"/>
      <c r="H30" s="422"/>
      <c r="I30" s="422"/>
      <c r="J30" s="422"/>
      <c r="K30" s="422"/>
      <c r="L30" s="422"/>
      <c r="M30" s="422"/>
      <c r="N30" s="422"/>
      <c r="O30" s="422"/>
      <c r="P30" s="422"/>
      <c r="Q30" s="422"/>
      <c r="R30" s="422"/>
      <c r="S30" s="422"/>
      <c r="T30" s="422"/>
      <c r="U30" s="422"/>
      <c r="V30" s="422"/>
      <c r="W30" s="422"/>
      <c r="X30" s="422"/>
      <c r="Y30" s="422"/>
      <c r="Z30" s="422"/>
      <c r="AA30" s="422"/>
    </row>
    <row r="31" spans="1:27" ht="13.75" customHeight="1" thickBot="1">
      <c r="A31" s="809" t="s">
        <v>40</v>
      </c>
      <c r="B31" s="809"/>
      <c r="D31" s="809" t="s">
        <v>40</v>
      </c>
      <c r="E31" s="809"/>
      <c r="F31" s="809"/>
      <c r="H31" s="422"/>
      <c r="I31" s="422"/>
      <c r="J31" s="422"/>
      <c r="K31" s="422"/>
      <c r="L31" s="422"/>
      <c r="M31" s="422"/>
      <c r="N31" s="422"/>
      <c r="O31" s="422"/>
      <c r="P31" s="422"/>
      <c r="Q31" s="422"/>
      <c r="R31" s="422"/>
      <c r="S31" s="422"/>
      <c r="T31" s="422"/>
      <c r="U31" s="422"/>
      <c r="V31" s="422"/>
      <c r="W31" s="422"/>
      <c r="X31" s="422"/>
      <c r="Y31" s="422"/>
      <c r="Z31" s="422"/>
      <c r="AA31" s="422"/>
    </row>
    <row r="32" spans="1:27" ht="15">
      <c r="A32" s="194"/>
      <c r="B32" s="194"/>
      <c r="D32" s="194"/>
      <c r="E32" s="194"/>
      <c r="F32" s="194"/>
      <c r="H32" s="422"/>
      <c r="I32" s="422"/>
      <c r="J32" s="422"/>
      <c r="K32" s="422"/>
      <c r="L32" s="422"/>
      <c r="M32" s="422"/>
      <c r="N32" s="422"/>
      <c r="O32" s="422"/>
      <c r="P32" s="422"/>
      <c r="Q32" s="422"/>
      <c r="R32" s="422"/>
      <c r="S32" s="422"/>
      <c r="T32" s="422"/>
      <c r="U32" s="422"/>
      <c r="V32" s="422"/>
      <c r="W32" s="422"/>
      <c r="X32" s="422"/>
      <c r="Y32" s="422"/>
      <c r="Z32" s="422"/>
      <c r="AA32" s="422"/>
    </row>
    <row r="33" spans="8:27">
      <c r="H33" s="422"/>
      <c r="I33" s="422"/>
      <c r="J33" s="422"/>
      <c r="K33" s="422"/>
      <c r="L33" s="422"/>
      <c r="M33" s="422"/>
      <c r="N33" s="422"/>
      <c r="O33" s="422"/>
      <c r="P33" s="422"/>
      <c r="Q33" s="422"/>
      <c r="R33" s="422"/>
      <c r="S33" s="422"/>
      <c r="T33" s="422"/>
      <c r="U33" s="422"/>
      <c r="V33" s="422"/>
      <c r="W33" s="422"/>
      <c r="X33" s="422"/>
      <c r="Y33" s="422"/>
      <c r="Z33" s="422"/>
      <c r="AA33" s="422"/>
    </row>
    <row r="34" spans="8:27">
      <c r="H34" s="422"/>
      <c r="I34" s="422"/>
      <c r="J34" s="422"/>
      <c r="K34" s="422"/>
      <c r="L34" s="422"/>
      <c r="M34" s="422"/>
      <c r="N34" s="422"/>
      <c r="O34" s="422"/>
      <c r="P34" s="422"/>
      <c r="Q34" s="422"/>
      <c r="R34" s="422"/>
      <c r="S34" s="422"/>
      <c r="T34" s="422"/>
      <c r="U34" s="422"/>
      <c r="V34" s="422"/>
      <c r="W34" s="422"/>
      <c r="X34" s="422"/>
      <c r="Y34" s="422"/>
      <c r="Z34" s="422"/>
      <c r="AA34" s="422"/>
    </row>
    <row r="35" spans="8:27">
      <c r="H35" s="422"/>
      <c r="I35" s="422"/>
      <c r="J35" s="422"/>
      <c r="K35" s="422"/>
      <c r="L35" s="422"/>
      <c r="M35" s="422"/>
      <c r="N35" s="422"/>
      <c r="O35" s="422"/>
      <c r="P35" s="422"/>
      <c r="Q35" s="422"/>
      <c r="R35" s="422"/>
      <c r="S35" s="422"/>
      <c r="T35" s="422"/>
      <c r="U35" s="422"/>
      <c r="V35" s="422"/>
      <c r="W35" s="422"/>
      <c r="X35" s="422"/>
      <c r="Y35" s="422"/>
      <c r="Z35" s="422"/>
      <c r="AA35" s="422"/>
    </row>
    <row r="36" spans="8:27">
      <c r="H36" s="422"/>
      <c r="I36" s="422"/>
      <c r="J36" s="422"/>
      <c r="K36" s="422"/>
      <c r="L36" s="422"/>
      <c r="M36" s="422"/>
      <c r="N36" s="422"/>
      <c r="O36" s="422"/>
      <c r="P36" s="422"/>
      <c r="Q36" s="422"/>
      <c r="R36" s="422"/>
      <c r="S36" s="422"/>
      <c r="T36" s="422"/>
      <c r="U36" s="422"/>
      <c r="V36" s="422"/>
      <c r="W36" s="422"/>
      <c r="X36" s="422"/>
      <c r="Y36" s="422"/>
      <c r="Z36" s="422"/>
      <c r="AA36" s="422"/>
    </row>
    <row r="37" spans="8:27">
      <c r="H37" s="422"/>
      <c r="I37" s="422"/>
      <c r="J37" s="422"/>
      <c r="K37" s="422"/>
      <c r="L37" s="422"/>
      <c r="M37" s="422"/>
      <c r="N37" s="422"/>
      <c r="O37" s="422"/>
      <c r="P37" s="422"/>
      <c r="Q37" s="422"/>
      <c r="R37" s="422"/>
      <c r="S37" s="422"/>
      <c r="T37" s="422"/>
      <c r="U37" s="422"/>
      <c r="V37" s="422"/>
      <c r="W37" s="422"/>
      <c r="X37" s="422"/>
      <c r="Y37" s="422"/>
      <c r="Z37" s="422"/>
      <c r="AA37" s="422"/>
    </row>
    <row r="38" spans="8:27">
      <c r="H38" s="422"/>
      <c r="I38" s="422"/>
      <c r="J38" s="422"/>
      <c r="K38" s="422"/>
      <c r="L38" s="422"/>
      <c r="M38" s="422"/>
      <c r="N38" s="422"/>
      <c r="O38" s="422"/>
      <c r="P38" s="422"/>
      <c r="Q38" s="422"/>
      <c r="R38" s="422"/>
      <c r="S38" s="422"/>
      <c r="T38" s="422"/>
      <c r="U38" s="422"/>
      <c r="V38" s="422"/>
      <c r="W38" s="422"/>
      <c r="X38" s="422"/>
      <c r="Y38" s="422"/>
      <c r="Z38" s="422"/>
      <c r="AA38" s="422"/>
    </row>
    <row r="39" spans="8:27">
      <c r="H39" s="422"/>
      <c r="I39" s="422"/>
      <c r="J39" s="422"/>
      <c r="K39" s="422"/>
      <c r="L39" s="422"/>
      <c r="M39" s="422"/>
      <c r="N39" s="422"/>
      <c r="O39" s="422"/>
      <c r="P39" s="422"/>
      <c r="Q39" s="422"/>
      <c r="R39" s="422"/>
      <c r="S39" s="422"/>
      <c r="T39" s="422"/>
      <c r="U39" s="422"/>
      <c r="V39" s="422"/>
      <c r="W39" s="422"/>
      <c r="X39" s="422"/>
      <c r="Y39" s="422"/>
      <c r="Z39" s="422"/>
      <c r="AA39" s="422"/>
    </row>
    <row r="40" spans="8:27">
      <c r="H40" s="422"/>
      <c r="I40" s="422"/>
      <c r="J40" s="422"/>
      <c r="K40" s="422"/>
      <c r="L40" s="422"/>
      <c r="M40" s="422"/>
      <c r="N40" s="422"/>
      <c r="O40" s="422"/>
      <c r="P40" s="422"/>
      <c r="Q40" s="422"/>
      <c r="R40" s="422"/>
      <c r="S40" s="422"/>
      <c r="T40" s="422"/>
      <c r="U40" s="422"/>
      <c r="V40" s="422"/>
      <c r="W40" s="422"/>
      <c r="X40" s="422"/>
      <c r="Y40" s="422"/>
      <c r="Z40" s="422"/>
      <c r="AA40" s="422"/>
    </row>
    <row r="41" spans="8:27">
      <c r="H41" s="422"/>
      <c r="I41" s="422"/>
      <c r="J41" s="422"/>
      <c r="K41" s="422"/>
      <c r="L41" s="422"/>
      <c r="M41" s="422"/>
      <c r="N41" s="422"/>
      <c r="O41" s="422"/>
      <c r="P41" s="422"/>
      <c r="Q41" s="422"/>
      <c r="R41" s="422"/>
      <c r="S41" s="422"/>
      <c r="T41" s="422"/>
      <c r="U41" s="422"/>
      <c r="V41" s="422"/>
      <c r="W41" s="422"/>
      <c r="X41" s="422"/>
      <c r="Y41" s="422"/>
      <c r="Z41" s="422"/>
      <c r="AA41" s="422"/>
    </row>
    <row r="42" spans="8:27">
      <c r="H42" s="422"/>
      <c r="I42" s="422"/>
      <c r="J42" s="422"/>
      <c r="K42" s="422"/>
      <c r="L42" s="422"/>
      <c r="M42" s="422"/>
      <c r="N42" s="422"/>
      <c r="O42" s="422"/>
      <c r="P42" s="422"/>
      <c r="Q42" s="422"/>
      <c r="R42" s="422"/>
      <c r="S42" s="422"/>
      <c r="T42" s="422"/>
      <c r="U42" s="422"/>
      <c r="V42" s="422"/>
      <c r="W42" s="422"/>
      <c r="X42" s="422"/>
      <c r="Y42" s="422"/>
      <c r="Z42" s="422"/>
      <c r="AA42" s="422"/>
    </row>
    <row r="43" spans="8:27">
      <c r="H43" s="422"/>
      <c r="I43" s="422"/>
      <c r="J43" s="422"/>
      <c r="K43" s="422"/>
      <c r="L43" s="422"/>
      <c r="M43" s="422"/>
      <c r="N43" s="422"/>
      <c r="O43" s="422"/>
      <c r="P43" s="422"/>
      <c r="Q43" s="422"/>
      <c r="R43" s="422"/>
      <c r="S43" s="422"/>
      <c r="T43" s="422"/>
      <c r="U43" s="422"/>
      <c r="V43" s="422"/>
      <c r="W43" s="422"/>
      <c r="X43" s="422"/>
      <c r="Y43" s="422"/>
      <c r="Z43" s="422"/>
      <c r="AA43" s="422"/>
    </row>
    <row r="44" spans="8:27">
      <c r="H44" s="422"/>
      <c r="I44" s="422"/>
      <c r="J44" s="422"/>
      <c r="K44" s="422"/>
      <c r="L44" s="422"/>
      <c r="M44" s="422"/>
      <c r="N44" s="422"/>
      <c r="O44" s="422"/>
      <c r="P44" s="422"/>
      <c r="Q44" s="422"/>
      <c r="R44" s="422"/>
      <c r="S44" s="422"/>
      <c r="T44" s="422"/>
      <c r="U44" s="422"/>
      <c r="V44" s="422"/>
      <c r="W44" s="422"/>
      <c r="X44" s="422"/>
      <c r="Y44" s="422"/>
      <c r="Z44" s="422"/>
      <c r="AA44" s="422"/>
    </row>
    <row r="45" spans="8:27">
      <c r="H45" s="422"/>
      <c r="I45" s="422"/>
      <c r="J45" s="422"/>
      <c r="K45" s="422"/>
      <c r="L45" s="422"/>
      <c r="M45" s="422"/>
      <c r="N45" s="422"/>
      <c r="O45" s="422"/>
      <c r="P45" s="422"/>
      <c r="Q45" s="422"/>
      <c r="R45" s="422"/>
      <c r="S45" s="422"/>
      <c r="T45" s="422"/>
      <c r="U45" s="422"/>
      <c r="V45" s="422"/>
      <c r="W45" s="422"/>
      <c r="X45" s="422"/>
      <c r="Y45" s="422"/>
      <c r="Z45" s="422"/>
      <c r="AA45" s="422"/>
    </row>
    <row r="46" spans="8:27">
      <c r="H46" s="422"/>
      <c r="I46" s="422"/>
      <c r="J46" s="422"/>
      <c r="K46" s="422"/>
      <c r="L46" s="422"/>
      <c r="M46" s="422"/>
      <c r="N46" s="422"/>
      <c r="O46" s="422"/>
      <c r="P46" s="422"/>
      <c r="Q46" s="422"/>
      <c r="R46" s="422"/>
      <c r="S46" s="422"/>
      <c r="T46" s="422"/>
      <c r="U46" s="422"/>
      <c r="V46" s="422"/>
      <c r="W46" s="422"/>
      <c r="X46" s="422"/>
      <c r="Y46" s="422"/>
      <c r="Z46" s="422"/>
      <c r="AA46" s="422"/>
    </row>
    <row r="47" spans="8:27">
      <c r="H47" s="422"/>
      <c r="I47" s="422"/>
      <c r="J47" s="422"/>
      <c r="K47" s="422"/>
      <c r="L47" s="422"/>
      <c r="M47" s="422"/>
      <c r="N47" s="422"/>
      <c r="O47" s="422"/>
      <c r="P47" s="422"/>
      <c r="Q47" s="422"/>
      <c r="R47" s="422"/>
      <c r="S47" s="422"/>
      <c r="T47" s="422"/>
      <c r="U47" s="422"/>
      <c r="V47" s="422"/>
      <c r="W47" s="422"/>
      <c r="X47" s="422"/>
      <c r="Y47" s="422"/>
      <c r="Z47" s="422"/>
      <c r="AA47" s="422"/>
    </row>
    <row r="48" spans="8:27">
      <c r="H48" s="422"/>
      <c r="I48" s="422"/>
      <c r="J48" s="422"/>
      <c r="K48" s="422"/>
      <c r="L48" s="422"/>
      <c r="M48" s="422"/>
      <c r="N48" s="422"/>
      <c r="O48" s="422"/>
      <c r="P48" s="422"/>
      <c r="Q48" s="422"/>
      <c r="R48" s="422"/>
      <c r="S48" s="422"/>
      <c r="T48" s="422"/>
      <c r="U48" s="422"/>
      <c r="V48" s="422"/>
      <c r="W48" s="422"/>
      <c r="X48" s="422"/>
      <c r="Y48" s="422"/>
      <c r="Z48" s="422"/>
      <c r="AA48" s="422"/>
    </row>
    <row r="49" spans="8:27">
      <c r="H49" s="422"/>
      <c r="I49" s="422"/>
      <c r="J49" s="422"/>
      <c r="K49" s="422"/>
      <c r="L49" s="422"/>
      <c r="M49" s="422"/>
      <c r="N49" s="422"/>
      <c r="O49" s="422"/>
      <c r="P49" s="422"/>
      <c r="Q49" s="422"/>
      <c r="R49" s="422"/>
      <c r="S49" s="422"/>
      <c r="T49" s="422"/>
      <c r="U49" s="422"/>
      <c r="V49" s="422"/>
      <c r="W49" s="422"/>
      <c r="X49" s="422"/>
      <c r="Y49" s="422"/>
      <c r="Z49" s="422"/>
      <c r="AA49" s="422"/>
    </row>
    <row r="50" spans="8:27">
      <c r="H50" s="422"/>
      <c r="I50" s="422"/>
      <c r="J50" s="422"/>
      <c r="K50" s="422"/>
      <c r="L50" s="422"/>
      <c r="M50" s="422"/>
      <c r="N50" s="422"/>
      <c r="O50" s="422"/>
      <c r="P50" s="422"/>
      <c r="Q50" s="422"/>
      <c r="R50" s="422"/>
      <c r="S50" s="422"/>
      <c r="T50" s="422"/>
      <c r="U50" s="422"/>
      <c r="V50" s="422"/>
      <c r="W50" s="422"/>
      <c r="X50" s="422"/>
      <c r="Y50" s="422"/>
      <c r="Z50" s="422"/>
      <c r="AA50" s="422"/>
    </row>
    <row r="51" spans="8:27">
      <c r="H51" s="422"/>
      <c r="I51" s="422"/>
      <c r="J51" s="422"/>
      <c r="K51" s="422"/>
      <c r="L51" s="422"/>
      <c r="M51" s="422"/>
      <c r="N51" s="422"/>
      <c r="O51" s="422"/>
      <c r="P51" s="422"/>
      <c r="Q51" s="422"/>
      <c r="R51" s="422"/>
      <c r="S51" s="422"/>
      <c r="T51" s="422"/>
      <c r="U51" s="422"/>
      <c r="V51" s="422"/>
      <c r="W51" s="422"/>
      <c r="X51" s="422"/>
      <c r="Y51" s="422"/>
      <c r="Z51" s="422"/>
      <c r="AA51" s="422"/>
    </row>
  </sheetData>
  <sheetProtection sheet="1" objects="1" scenarios="1"/>
  <mergeCells count="44">
    <mergeCell ref="A1:D1"/>
    <mergeCell ref="A8:B8"/>
    <mergeCell ref="A6:B6"/>
    <mergeCell ref="A13:B13"/>
    <mergeCell ref="E12:F12"/>
    <mergeCell ref="A9:B9"/>
    <mergeCell ref="D5:F6"/>
    <mergeCell ref="E8:F8"/>
    <mergeCell ref="E9:F9"/>
    <mergeCell ref="E10:F10"/>
    <mergeCell ref="A5:B5"/>
    <mergeCell ref="A7:B7"/>
    <mergeCell ref="A10:B10"/>
    <mergeCell ref="A11:B11"/>
    <mergeCell ref="E11:F11"/>
    <mergeCell ref="A15:B15"/>
    <mergeCell ref="A19:B19"/>
    <mergeCell ref="D19:F19"/>
    <mergeCell ref="A14:B14"/>
    <mergeCell ref="A12:B12"/>
    <mergeCell ref="A26:B26"/>
    <mergeCell ref="D26:F26"/>
    <mergeCell ref="A23:B23"/>
    <mergeCell ref="D23:F23"/>
    <mergeCell ref="D20:F20"/>
    <mergeCell ref="A25:B25"/>
    <mergeCell ref="D25:F25"/>
    <mergeCell ref="A20:B20"/>
    <mergeCell ref="A22:B22"/>
    <mergeCell ref="D22:F22"/>
    <mergeCell ref="A21:B21"/>
    <mergeCell ref="D21:F21"/>
    <mergeCell ref="A24:B24"/>
    <mergeCell ref="D24:F24"/>
    <mergeCell ref="A30:B30"/>
    <mergeCell ref="D30:F30"/>
    <mergeCell ref="A31:B31"/>
    <mergeCell ref="D31:F31"/>
    <mergeCell ref="A27:B27"/>
    <mergeCell ref="D27:F27"/>
    <mergeCell ref="A28:B28"/>
    <mergeCell ref="D28:F28"/>
    <mergeCell ref="A29:B29"/>
    <mergeCell ref="D29:F29"/>
  </mergeCells>
  <phoneticPr fontId="16" type="noConversion"/>
  <printOptions horizontalCentered="1"/>
  <pageMargins left="0" right="0" top="0.35" bottom="0.45" header="0.35" footer="0.3"/>
  <pageSetup scale="98" orientation="landscape"/>
  <headerFooter alignWithMargins="0">
    <oddFooter>&amp;RPage 5</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Z50"/>
  <sheetViews>
    <sheetView showZeros="0" workbookViewId="0">
      <selection activeCell="D1" sqref="D1"/>
    </sheetView>
  </sheetViews>
  <sheetFormatPr baseColWidth="10" defaultColWidth="9.1640625" defaultRowHeight="12" x14ac:dyDescent="0"/>
  <cols>
    <col min="1" max="1" width="3.6640625" style="76" customWidth="1"/>
    <col min="2" max="2" width="61.6640625" style="76" customWidth="1"/>
    <col min="3" max="4" width="25.6640625" style="76" customWidth="1"/>
    <col min="5" max="6" width="14.6640625" style="76" customWidth="1"/>
    <col min="7" max="16384" width="9.1640625" style="76"/>
  </cols>
  <sheetData>
    <row r="1" spans="1:26" ht="25" customHeight="1">
      <c r="A1" s="829" t="s">
        <v>394</v>
      </c>
      <c r="B1" s="830"/>
      <c r="C1" s="182" t="s">
        <v>62</v>
      </c>
      <c r="D1" s="156" t="str">
        <f>'Basic Data Input'!B3</f>
        <v>__-____</v>
      </c>
      <c r="E1" s="425"/>
      <c r="F1" s="416"/>
      <c r="G1" s="416"/>
      <c r="H1" s="416"/>
      <c r="I1" s="416"/>
      <c r="J1" s="416"/>
      <c r="K1" s="416"/>
      <c r="L1" s="416"/>
      <c r="M1" s="416"/>
      <c r="N1" s="416"/>
      <c r="O1" s="416"/>
      <c r="P1" s="416"/>
      <c r="Q1" s="416"/>
      <c r="R1" s="416"/>
      <c r="S1" s="416"/>
      <c r="T1" s="416"/>
      <c r="U1" s="416"/>
      <c r="V1" s="416"/>
      <c r="W1" s="416"/>
      <c r="X1" s="416"/>
      <c r="Y1" s="416"/>
      <c r="Z1" s="416"/>
    </row>
    <row r="2" spans="1:26" ht="25" customHeight="1" thickBot="1">
      <c r="A2" s="458"/>
      <c r="B2" s="835" t="str">
        <f>CONCATENATE('Basic Data Input'!$B$4)</f>
        <v>__________________________________</v>
      </c>
      <c r="C2" s="835"/>
      <c r="D2" s="835"/>
      <c r="E2" s="425"/>
      <c r="F2" s="416"/>
      <c r="G2" s="416"/>
      <c r="H2" s="416"/>
      <c r="I2" s="416"/>
      <c r="J2" s="416"/>
      <c r="K2" s="416"/>
      <c r="L2" s="416"/>
      <c r="M2" s="416"/>
      <c r="N2" s="416"/>
      <c r="O2" s="416"/>
      <c r="P2" s="416"/>
      <c r="Q2" s="416"/>
      <c r="R2" s="416"/>
      <c r="S2" s="416"/>
      <c r="T2" s="416"/>
      <c r="U2" s="416"/>
      <c r="V2" s="416"/>
      <c r="W2" s="416"/>
      <c r="X2" s="416"/>
      <c r="Y2" s="416"/>
      <c r="Z2" s="416"/>
    </row>
    <row r="3" spans="1:26" ht="51" customHeight="1">
      <c r="A3" s="183" t="s">
        <v>63</v>
      </c>
      <c r="B3" s="831"/>
      <c r="C3" s="832"/>
      <c r="D3" s="391" t="s">
        <v>511</v>
      </c>
      <c r="E3" s="417"/>
      <c r="F3" s="417"/>
      <c r="G3" s="416"/>
      <c r="H3" s="416"/>
      <c r="I3" s="416"/>
      <c r="J3" s="416"/>
      <c r="K3" s="416"/>
      <c r="L3" s="416"/>
      <c r="M3" s="416"/>
      <c r="N3" s="416"/>
      <c r="O3" s="416"/>
      <c r="P3" s="416"/>
      <c r="Q3" s="416"/>
      <c r="R3" s="416"/>
      <c r="S3" s="416"/>
      <c r="T3" s="416"/>
      <c r="U3" s="416"/>
      <c r="V3" s="416"/>
      <c r="W3" s="416"/>
      <c r="X3" s="416"/>
      <c r="Y3" s="416"/>
      <c r="Z3" s="416"/>
    </row>
    <row r="4" spans="1:26" ht="20" customHeight="1">
      <c r="A4" s="184">
        <f>ROWS(A$4:A4)</f>
        <v>1</v>
      </c>
      <c r="B4" s="827" t="s">
        <v>64</v>
      </c>
      <c r="C4" s="828"/>
      <c r="D4" s="274"/>
      <c r="E4" s="417"/>
      <c r="F4" s="417"/>
      <c r="G4" s="416"/>
      <c r="H4" s="416"/>
      <c r="I4" s="416"/>
      <c r="J4" s="416"/>
      <c r="K4" s="416"/>
      <c r="L4" s="416"/>
      <c r="M4" s="416"/>
      <c r="N4" s="416"/>
      <c r="O4" s="416"/>
      <c r="P4" s="416"/>
      <c r="Q4" s="416"/>
      <c r="R4" s="416"/>
      <c r="S4" s="416"/>
      <c r="T4" s="416"/>
      <c r="U4" s="416"/>
      <c r="V4" s="416"/>
      <c r="W4" s="416"/>
      <c r="X4" s="416"/>
      <c r="Y4" s="416"/>
      <c r="Z4" s="416"/>
    </row>
    <row r="5" spans="1:26" ht="20" customHeight="1">
      <c r="A5" s="184">
        <f>ROWS(A$4:A5)</f>
        <v>2</v>
      </c>
      <c r="B5" s="833"/>
      <c r="C5" s="834"/>
      <c r="D5" s="462"/>
      <c r="E5" s="417"/>
      <c r="F5" s="417"/>
      <c r="G5" s="416"/>
      <c r="H5" s="416"/>
      <c r="I5" s="416"/>
      <c r="J5" s="416"/>
      <c r="K5" s="416"/>
      <c r="L5" s="416"/>
      <c r="M5" s="416"/>
      <c r="N5" s="416"/>
      <c r="O5" s="416"/>
      <c r="P5" s="416"/>
      <c r="Q5" s="416"/>
      <c r="R5" s="416"/>
      <c r="S5" s="416"/>
      <c r="T5" s="416"/>
      <c r="U5" s="416"/>
      <c r="V5" s="416"/>
      <c r="W5" s="416"/>
      <c r="X5" s="416"/>
      <c r="Y5" s="416"/>
      <c r="Z5" s="416"/>
    </row>
    <row r="6" spans="1:26" ht="20" customHeight="1">
      <c r="A6" s="184">
        <f>ROWS(A$4:A6)</f>
        <v>3</v>
      </c>
      <c r="B6" s="833"/>
      <c r="C6" s="834"/>
      <c r="D6" s="462"/>
      <c r="E6" s="417"/>
      <c r="F6" s="417"/>
      <c r="G6" s="416"/>
      <c r="H6" s="416"/>
      <c r="I6" s="416"/>
      <c r="J6" s="416"/>
      <c r="K6" s="416"/>
      <c r="L6" s="416"/>
      <c r="M6" s="416"/>
      <c r="N6" s="416"/>
      <c r="O6" s="416"/>
      <c r="P6" s="416"/>
      <c r="Q6" s="416"/>
      <c r="R6" s="416"/>
      <c r="S6" s="416"/>
      <c r="T6" s="416"/>
      <c r="U6" s="416"/>
      <c r="V6" s="416"/>
      <c r="W6" s="416"/>
      <c r="X6" s="416"/>
      <c r="Y6" s="416"/>
      <c r="Z6" s="416"/>
    </row>
    <row r="7" spans="1:26" ht="20" customHeight="1">
      <c r="A7" s="184">
        <f>ROWS(A$4:A7)</f>
        <v>4</v>
      </c>
      <c r="B7" s="833"/>
      <c r="C7" s="834"/>
      <c r="D7" s="462"/>
      <c r="E7" s="417"/>
      <c r="F7" s="417"/>
      <c r="G7" s="416"/>
      <c r="H7" s="416"/>
      <c r="I7" s="416"/>
      <c r="J7" s="416"/>
      <c r="K7" s="416"/>
      <c r="L7" s="416"/>
      <c r="M7" s="416"/>
      <c r="N7" s="416"/>
      <c r="O7" s="416"/>
      <c r="P7" s="416"/>
      <c r="Q7" s="416"/>
      <c r="R7" s="416"/>
      <c r="S7" s="416"/>
      <c r="T7" s="416"/>
      <c r="U7" s="416"/>
      <c r="V7" s="416"/>
      <c r="W7" s="416"/>
      <c r="X7" s="416"/>
      <c r="Y7" s="416"/>
      <c r="Z7" s="416"/>
    </row>
    <row r="8" spans="1:26" ht="20" customHeight="1">
      <c r="A8" s="184">
        <f>ROWS(A$4:A8)</f>
        <v>5</v>
      </c>
      <c r="B8" s="833"/>
      <c r="C8" s="834"/>
      <c r="D8" s="462"/>
      <c r="E8" s="417"/>
      <c r="F8" s="417"/>
      <c r="G8" s="416"/>
      <c r="H8" s="416"/>
      <c r="I8" s="416"/>
      <c r="J8" s="416"/>
      <c r="K8" s="416"/>
      <c r="L8" s="416"/>
      <c r="M8" s="416"/>
      <c r="N8" s="416"/>
      <c r="O8" s="416"/>
      <c r="P8" s="416"/>
      <c r="Q8" s="416"/>
      <c r="R8" s="416"/>
      <c r="S8" s="416"/>
      <c r="T8" s="416"/>
      <c r="U8" s="416"/>
      <c r="V8" s="416"/>
      <c r="W8" s="416"/>
      <c r="X8" s="416"/>
      <c r="Y8" s="416"/>
      <c r="Z8" s="416"/>
    </row>
    <row r="9" spans="1:26" ht="20" customHeight="1">
      <c r="A9" s="184">
        <f>ROWS(A$4:A9)</f>
        <v>6</v>
      </c>
      <c r="B9" s="833"/>
      <c r="C9" s="834"/>
      <c r="D9" s="462"/>
      <c r="E9" s="417"/>
      <c r="F9" s="417"/>
      <c r="G9" s="416"/>
      <c r="H9" s="416"/>
      <c r="I9" s="416"/>
      <c r="J9" s="416"/>
      <c r="K9" s="416"/>
      <c r="L9" s="416"/>
      <c r="M9" s="416"/>
      <c r="N9" s="416"/>
      <c r="O9" s="416"/>
      <c r="P9" s="416"/>
      <c r="Q9" s="416"/>
      <c r="R9" s="416"/>
      <c r="S9" s="416"/>
      <c r="T9" s="416"/>
      <c r="U9" s="416"/>
      <c r="V9" s="416"/>
      <c r="W9" s="416"/>
      <c r="X9" s="416"/>
      <c r="Y9" s="416"/>
      <c r="Z9" s="416"/>
    </row>
    <row r="10" spans="1:26" ht="20" customHeight="1">
      <c r="A10" s="184">
        <f>ROWS(A$4:A10)</f>
        <v>7</v>
      </c>
      <c r="B10" s="833"/>
      <c r="C10" s="834"/>
      <c r="D10" s="462"/>
      <c r="E10" s="417"/>
      <c r="F10" s="417"/>
      <c r="G10" s="416"/>
      <c r="H10" s="416"/>
      <c r="I10" s="416"/>
      <c r="J10" s="416"/>
      <c r="K10" s="416"/>
      <c r="L10" s="416"/>
      <c r="M10" s="416"/>
      <c r="N10" s="416"/>
      <c r="O10" s="416"/>
      <c r="P10" s="416"/>
      <c r="Q10" s="416"/>
      <c r="R10" s="416"/>
      <c r="S10" s="416"/>
      <c r="T10" s="416"/>
      <c r="U10" s="416"/>
      <c r="V10" s="416"/>
      <c r="W10" s="416"/>
      <c r="X10" s="416"/>
      <c r="Y10" s="416"/>
      <c r="Z10" s="416"/>
    </row>
    <row r="11" spans="1:26" ht="18" customHeight="1">
      <c r="A11" s="184">
        <f>ROWS(A$4:A11)</f>
        <v>8</v>
      </c>
      <c r="B11" s="838"/>
      <c r="C11" s="839"/>
      <c r="D11" s="462"/>
      <c r="E11" s="417"/>
      <c r="F11" s="417"/>
      <c r="G11" s="416"/>
      <c r="H11" s="416"/>
      <c r="I11" s="416"/>
      <c r="J11" s="416"/>
      <c r="K11" s="416"/>
      <c r="L11" s="416"/>
      <c r="M11" s="416"/>
      <c r="N11" s="416"/>
      <c r="O11" s="416"/>
      <c r="P11" s="416"/>
      <c r="Q11" s="416"/>
      <c r="R11" s="416"/>
      <c r="S11" s="416"/>
      <c r="T11" s="416"/>
      <c r="U11" s="416"/>
      <c r="V11" s="416"/>
      <c r="W11" s="416"/>
      <c r="X11" s="416"/>
      <c r="Y11" s="416"/>
      <c r="Z11" s="416"/>
    </row>
    <row r="12" spans="1:26" ht="19" customHeight="1">
      <c r="A12" s="184">
        <f>ROWS(A$4:A12)</f>
        <v>9</v>
      </c>
      <c r="B12" s="836" t="s">
        <v>395</v>
      </c>
      <c r="C12" s="837"/>
      <c r="D12" s="463">
        <f>SUM(D5:D11)</f>
        <v>0</v>
      </c>
      <c r="E12" s="417"/>
      <c r="F12" s="417"/>
      <c r="G12" s="416"/>
      <c r="H12" s="416"/>
      <c r="I12" s="416"/>
      <c r="J12" s="416"/>
      <c r="K12" s="416"/>
      <c r="L12" s="416"/>
      <c r="M12" s="416"/>
      <c r="N12" s="416"/>
      <c r="O12" s="416"/>
      <c r="P12" s="416"/>
      <c r="Q12" s="416"/>
      <c r="R12" s="416"/>
      <c r="S12" s="416"/>
      <c r="T12" s="416"/>
      <c r="U12" s="416"/>
      <c r="V12" s="416"/>
      <c r="W12" s="416"/>
      <c r="X12" s="416"/>
      <c r="Y12" s="416"/>
      <c r="Z12" s="416"/>
    </row>
    <row r="13" spans="1:26" ht="28" customHeight="1">
      <c r="A13" s="184">
        <f>ROWS(A$4:A13)</f>
        <v>10</v>
      </c>
      <c r="B13" s="836" t="s">
        <v>396</v>
      </c>
      <c r="C13" s="837"/>
      <c r="D13" s="275"/>
      <c r="E13" s="417"/>
      <c r="F13" s="417"/>
      <c r="G13" s="416"/>
      <c r="H13" s="416"/>
      <c r="I13" s="416"/>
      <c r="J13" s="416"/>
      <c r="K13" s="416"/>
      <c r="L13" s="416"/>
      <c r="M13" s="416"/>
      <c r="N13" s="416"/>
      <c r="O13" s="416"/>
      <c r="P13" s="416"/>
      <c r="Q13" s="416"/>
      <c r="R13" s="416"/>
      <c r="S13" s="416"/>
      <c r="T13" s="416"/>
      <c r="U13" s="416"/>
      <c r="V13" s="416"/>
      <c r="W13" s="416"/>
      <c r="X13" s="416"/>
      <c r="Y13" s="416"/>
      <c r="Z13" s="416"/>
    </row>
    <row r="14" spans="1:26" ht="18" customHeight="1">
      <c r="A14" s="184">
        <f>ROWS(A$4:A14)</f>
        <v>11</v>
      </c>
      <c r="B14" s="833"/>
      <c r="C14" s="834"/>
      <c r="D14" s="464"/>
      <c r="E14" s="417"/>
      <c r="F14" s="417"/>
      <c r="G14" s="416"/>
      <c r="H14" s="416"/>
      <c r="I14" s="416"/>
      <c r="J14" s="416"/>
      <c r="K14" s="416"/>
      <c r="L14" s="416"/>
      <c r="M14" s="416"/>
      <c r="N14" s="416"/>
      <c r="O14" s="416"/>
      <c r="P14" s="416"/>
      <c r="Q14" s="416"/>
      <c r="R14" s="416"/>
      <c r="S14" s="416"/>
      <c r="T14" s="416"/>
      <c r="U14" s="416"/>
      <c r="V14" s="416"/>
      <c r="W14" s="416"/>
      <c r="X14" s="416"/>
      <c r="Y14" s="416"/>
      <c r="Z14" s="416"/>
    </row>
    <row r="15" spans="1:26" ht="18" customHeight="1">
      <c r="A15" s="184">
        <f>ROWS(A$4:A15)</f>
        <v>12</v>
      </c>
      <c r="B15" s="833"/>
      <c r="C15" s="834"/>
      <c r="D15" s="464"/>
      <c r="E15" s="417"/>
      <c r="F15" s="417"/>
      <c r="G15" s="416"/>
      <c r="H15" s="416"/>
      <c r="I15" s="416"/>
      <c r="J15" s="416"/>
      <c r="K15" s="416"/>
      <c r="L15" s="416"/>
      <c r="M15" s="416"/>
      <c r="N15" s="416"/>
      <c r="O15" s="416"/>
      <c r="P15" s="416"/>
      <c r="Q15" s="416"/>
      <c r="R15" s="416"/>
      <c r="S15" s="416"/>
      <c r="T15" s="416"/>
      <c r="U15" s="416"/>
      <c r="V15" s="416"/>
      <c r="W15" s="416"/>
      <c r="X15" s="416"/>
      <c r="Y15" s="416"/>
      <c r="Z15" s="416"/>
    </row>
    <row r="16" spans="1:26" ht="18" customHeight="1">
      <c r="A16" s="184">
        <f>ROWS(A$4:A16)</f>
        <v>13</v>
      </c>
      <c r="B16" s="833"/>
      <c r="C16" s="834"/>
      <c r="D16" s="464"/>
      <c r="E16" s="417"/>
      <c r="F16" s="417"/>
      <c r="G16" s="416"/>
      <c r="H16" s="416"/>
      <c r="I16" s="416"/>
      <c r="J16" s="416"/>
      <c r="K16" s="416"/>
      <c r="L16" s="416"/>
      <c r="M16" s="416"/>
      <c r="N16" s="416"/>
      <c r="O16" s="416"/>
      <c r="P16" s="416"/>
      <c r="Q16" s="416"/>
      <c r="R16" s="416"/>
      <c r="S16" s="416"/>
      <c r="T16" s="416"/>
      <c r="U16" s="416"/>
      <c r="V16" s="416"/>
      <c r="W16" s="416"/>
      <c r="X16" s="416"/>
      <c r="Y16" s="416"/>
      <c r="Z16" s="416"/>
    </row>
    <row r="17" spans="1:26" ht="18" customHeight="1">
      <c r="A17" s="184">
        <f>ROWS(A$4:A17)</f>
        <v>14</v>
      </c>
      <c r="B17" s="833"/>
      <c r="C17" s="834"/>
      <c r="D17" s="464"/>
      <c r="E17" s="417"/>
      <c r="F17" s="417"/>
      <c r="G17" s="416"/>
      <c r="H17" s="416"/>
      <c r="I17" s="416"/>
      <c r="J17" s="416"/>
      <c r="K17" s="416"/>
      <c r="L17" s="416"/>
      <c r="M17" s="416"/>
      <c r="N17" s="416"/>
      <c r="O17" s="416"/>
      <c r="P17" s="416"/>
      <c r="Q17" s="416"/>
      <c r="R17" s="416"/>
      <c r="S17" s="416"/>
      <c r="T17" s="416"/>
      <c r="U17" s="416"/>
      <c r="V17" s="416"/>
      <c r="W17" s="416"/>
      <c r="X17" s="416"/>
      <c r="Y17" s="416"/>
      <c r="Z17" s="416"/>
    </row>
    <row r="18" spans="1:26" ht="18" customHeight="1">
      <c r="A18" s="184">
        <f>ROWS(A$4:A18)</f>
        <v>15</v>
      </c>
      <c r="B18" s="384"/>
      <c r="C18" s="385"/>
      <c r="D18" s="464"/>
      <c r="E18" s="417"/>
      <c r="F18" s="417"/>
      <c r="G18" s="416"/>
      <c r="H18" s="416"/>
      <c r="I18" s="416"/>
      <c r="J18" s="416"/>
      <c r="K18" s="416"/>
      <c r="L18" s="416"/>
      <c r="M18" s="416"/>
      <c r="N18" s="416"/>
      <c r="O18" s="416"/>
      <c r="P18" s="416"/>
      <c r="Q18" s="416"/>
      <c r="R18" s="416"/>
      <c r="S18" s="416"/>
      <c r="T18" s="416"/>
      <c r="U18" s="416"/>
      <c r="V18" s="416"/>
      <c r="W18" s="416"/>
      <c r="X18" s="416"/>
      <c r="Y18" s="416"/>
      <c r="Z18" s="416"/>
    </row>
    <row r="19" spans="1:26" ht="18" customHeight="1">
      <c r="A19" s="184">
        <f>ROWS(A$4:A19)</f>
        <v>16</v>
      </c>
      <c r="B19" s="833"/>
      <c r="C19" s="834"/>
      <c r="D19" s="464"/>
      <c r="E19" s="417"/>
      <c r="F19" s="417"/>
      <c r="G19" s="416"/>
      <c r="H19" s="416"/>
      <c r="I19" s="416"/>
      <c r="J19" s="416"/>
      <c r="K19" s="416"/>
      <c r="L19" s="416"/>
      <c r="M19" s="416"/>
      <c r="N19" s="416"/>
      <c r="O19" s="416"/>
      <c r="P19" s="416"/>
      <c r="Q19" s="416"/>
      <c r="R19" s="416"/>
      <c r="S19" s="416"/>
      <c r="T19" s="416"/>
      <c r="U19" s="416"/>
      <c r="V19" s="416"/>
      <c r="W19" s="416"/>
      <c r="X19" s="416"/>
      <c r="Y19" s="416"/>
      <c r="Z19" s="416"/>
    </row>
    <row r="20" spans="1:26" ht="20" customHeight="1">
      <c r="A20" s="185">
        <f>ROWS(A$4:A20)</f>
        <v>17</v>
      </c>
      <c r="B20" s="840" t="s">
        <v>397</v>
      </c>
      <c r="C20" s="841"/>
      <c r="D20" s="465">
        <f>SUM(D13:D19)</f>
        <v>0</v>
      </c>
      <c r="E20" s="417"/>
      <c r="F20" s="417"/>
      <c r="G20" s="416"/>
      <c r="H20" s="416"/>
      <c r="I20" s="416"/>
      <c r="J20" s="416"/>
      <c r="K20" s="416"/>
      <c r="L20" s="416"/>
      <c r="M20" s="416"/>
      <c r="N20" s="416"/>
      <c r="O20" s="416"/>
      <c r="P20" s="416"/>
      <c r="Q20" s="416"/>
      <c r="R20" s="416"/>
      <c r="S20" s="416"/>
      <c r="T20" s="416"/>
      <c r="U20" s="416"/>
      <c r="V20" s="416"/>
      <c r="W20" s="416"/>
      <c r="X20" s="416"/>
      <c r="Y20" s="416"/>
      <c r="Z20" s="416"/>
    </row>
    <row r="21" spans="1:26" ht="24" customHeight="1">
      <c r="A21" s="185">
        <f>ROWS(A$4:A21)</f>
        <v>18</v>
      </c>
      <c r="B21" s="840" t="s">
        <v>386</v>
      </c>
      <c r="C21" s="841"/>
      <c r="D21" s="464"/>
      <c r="E21" s="417"/>
      <c r="F21" s="417"/>
      <c r="G21" s="416"/>
      <c r="H21" s="416"/>
      <c r="I21" s="416"/>
      <c r="J21" s="416"/>
      <c r="K21" s="416"/>
      <c r="L21" s="416"/>
      <c r="M21" s="416"/>
      <c r="N21" s="416"/>
      <c r="O21" s="416"/>
      <c r="P21" s="416"/>
      <c r="Q21" s="416"/>
      <c r="R21" s="416"/>
      <c r="S21" s="416"/>
      <c r="T21" s="416"/>
      <c r="U21" s="416"/>
      <c r="V21" s="416"/>
      <c r="W21" s="416"/>
      <c r="X21" s="416"/>
      <c r="Y21" s="416"/>
      <c r="Z21" s="416"/>
    </row>
    <row r="22" spans="1:26" ht="24.75" customHeight="1">
      <c r="A22" s="461">
        <f>ROWS(A$4:A22)</f>
        <v>19</v>
      </c>
      <c r="B22" s="844" t="s">
        <v>496</v>
      </c>
      <c r="C22" s="837"/>
      <c r="D22" s="466"/>
      <c r="E22" s="417"/>
      <c r="F22" s="417"/>
      <c r="G22" s="416"/>
      <c r="H22" s="416"/>
      <c r="I22" s="416"/>
      <c r="J22" s="416"/>
      <c r="K22" s="416"/>
      <c r="L22" s="416"/>
      <c r="M22" s="416"/>
      <c r="N22" s="416"/>
      <c r="O22" s="416"/>
      <c r="P22" s="416"/>
      <c r="Q22" s="416"/>
      <c r="R22" s="416"/>
      <c r="S22" s="416"/>
      <c r="T22" s="416"/>
      <c r="U22" s="416"/>
      <c r="V22" s="416"/>
      <c r="W22" s="416"/>
      <c r="X22" s="416"/>
      <c r="Y22" s="416"/>
      <c r="Z22" s="416"/>
    </row>
    <row r="23" spans="1:26" ht="24.75" customHeight="1">
      <c r="A23" s="185">
        <f>ROWS(A$4:A23)</f>
        <v>20</v>
      </c>
      <c r="B23" s="840" t="s">
        <v>449</v>
      </c>
      <c r="C23" s="841"/>
      <c r="D23" s="464"/>
      <c r="E23" s="416"/>
      <c r="F23" s="416"/>
      <c r="G23" s="416"/>
      <c r="H23" s="416"/>
      <c r="I23" s="416"/>
      <c r="J23" s="416"/>
      <c r="K23" s="416"/>
      <c r="L23" s="416"/>
      <c r="M23" s="416"/>
      <c r="N23" s="416"/>
      <c r="O23" s="416"/>
      <c r="P23" s="416"/>
      <c r="Q23" s="416"/>
      <c r="R23" s="416"/>
      <c r="S23" s="416"/>
      <c r="T23" s="416"/>
      <c r="U23" s="416"/>
      <c r="V23" s="416"/>
      <c r="W23" s="416"/>
      <c r="X23" s="416"/>
      <c r="Y23" s="416"/>
      <c r="Z23" s="416"/>
    </row>
    <row r="24" spans="1:26" ht="20" customHeight="1" thickBot="1">
      <c r="A24" s="186">
        <f>ROWS(A$4:A24)</f>
        <v>21</v>
      </c>
      <c r="B24" s="842" t="s">
        <v>405</v>
      </c>
      <c r="C24" s="843"/>
      <c r="D24" s="467">
        <f>D12+D20+D21+D22+D23</f>
        <v>0</v>
      </c>
      <c r="E24" s="416"/>
      <c r="F24" s="416"/>
      <c r="G24" s="416"/>
      <c r="H24" s="416"/>
      <c r="I24" s="416"/>
      <c r="J24" s="416"/>
      <c r="K24" s="416"/>
      <c r="L24" s="416"/>
      <c r="M24" s="416"/>
      <c r="N24" s="416"/>
      <c r="O24" s="416"/>
      <c r="P24" s="416"/>
      <c r="Q24" s="416"/>
      <c r="R24" s="416"/>
      <c r="S24" s="416"/>
      <c r="T24" s="416"/>
      <c r="U24" s="416"/>
      <c r="V24" s="416"/>
      <c r="W24" s="416"/>
      <c r="X24" s="416"/>
      <c r="Y24" s="416"/>
      <c r="Z24" s="416"/>
    </row>
    <row r="25" spans="1:26">
      <c r="E25" s="416"/>
      <c r="F25" s="416"/>
      <c r="G25" s="416"/>
      <c r="H25" s="416"/>
      <c r="I25" s="416"/>
      <c r="J25" s="416"/>
      <c r="K25" s="416"/>
      <c r="L25" s="416"/>
      <c r="M25" s="416"/>
      <c r="N25" s="416"/>
      <c r="O25" s="416"/>
      <c r="P25" s="416"/>
      <c r="Q25" s="416"/>
      <c r="R25" s="416"/>
      <c r="S25" s="416"/>
      <c r="T25" s="416"/>
      <c r="U25" s="416"/>
      <c r="V25" s="416"/>
      <c r="W25" s="416"/>
      <c r="X25" s="416"/>
      <c r="Y25" s="416"/>
      <c r="Z25" s="416"/>
    </row>
    <row r="26" spans="1:26">
      <c r="E26" s="416"/>
      <c r="F26" s="416"/>
      <c r="G26" s="416"/>
      <c r="H26" s="416"/>
      <c r="I26" s="416"/>
      <c r="J26" s="416"/>
      <c r="K26" s="416"/>
      <c r="L26" s="416"/>
      <c r="M26" s="416"/>
      <c r="N26" s="416"/>
      <c r="O26" s="416"/>
      <c r="P26" s="416"/>
      <c r="Q26" s="416"/>
      <c r="R26" s="416"/>
      <c r="S26" s="416"/>
      <c r="T26" s="416"/>
      <c r="U26" s="416"/>
      <c r="V26" s="416"/>
      <c r="W26" s="416"/>
      <c r="X26" s="416"/>
      <c r="Y26" s="416"/>
      <c r="Z26" s="416"/>
    </row>
    <row r="27" spans="1:26">
      <c r="E27" s="416"/>
      <c r="F27" s="416"/>
      <c r="G27" s="416"/>
      <c r="H27" s="416"/>
      <c r="I27" s="416"/>
      <c r="J27" s="416"/>
      <c r="K27" s="416"/>
      <c r="L27" s="416"/>
      <c r="M27" s="416"/>
      <c r="N27" s="416"/>
      <c r="O27" s="416"/>
      <c r="P27" s="416"/>
      <c r="Q27" s="416"/>
      <c r="R27" s="416"/>
      <c r="S27" s="416"/>
      <c r="T27" s="416"/>
      <c r="U27" s="416"/>
      <c r="V27" s="416"/>
      <c r="W27" s="416"/>
      <c r="X27" s="416"/>
      <c r="Y27" s="416"/>
      <c r="Z27" s="416"/>
    </row>
    <row r="28" spans="1:26">
      <c r="E28" s="416"/>
      <c r="F28" s="416"/>
      <c r="G28" s="416"/>
      <c r="H28" s="416"/>
      <c r="I28" s="416"/>
      <c r="J28" s="416"/>
      <c r="K28" s="416"/>
      <c r="L28" s="416"/>
      <c r="M28" s="416"/>
      <c r="N28" s="416"/>
      <c r="O28" s="416"/>
      <c r="P28" s="416"/>
      <c r="Q28" s="416"/>
      <c r="R28" s="416"/>
      <c r="S28" s="416"/>
      <c r="T28" s="416"/>
      <c r="U28" s="416"/>
      <c r="V28" s="416"/>
      <c r="W28" s="416"/>
      <c r="X28" s="416"/>
      <c r="Y28" s="416"/>
      <c r="Z28" s="416"/>
    </row>
    <row r="29" spans="1:26">
      <c r="E29" s="416"/>
      <c r="F29" s="416"/>
      <c r="G29" s="416"/>
      <c r="H29" s="416"/>
      <c r="I29" s="416"/>
      <c r="J29" s="416"/>
      <c r="K29" s="416"/>
      <c r="L29" s="416"/>
      <c r="M29" s="416"/>
      <c r="N29" s="416"/>
      <c r="O29" s="416"/>
      <c r="P29" s="416"/>
      <c r="Q29" s="416"/>
      <c r="R29" s="416"/>
      <c r="S29" s="416"/>
      <c r="T29" s="416"/>
      <c r="U29" s="416"/>
      <c r="V29" s="416"/>
      <c r="W29" s="416"/>
      <c r="X29" s="416"/>
      <c r="Y29" s="416"/>
      <c r="Z29" s="416"/>
    </row>
    <row r="30" spans="1:26">
      <c r="E30" s="416"/>
      <c r="F30" s="416"/>
      <c r="G30" s="416"/>
      <c r="H30" s="416"/>
      <c r="I30" s="416"/>
      <c r="J30" s="416"/>
      <c r="K30" s="416"/>
      <c r="L30" s="416"/>
      <c r="M30" s="416"/>
      <c r="N30" s="416"/>
      <c r="O30" s="416"/>
      <c r="P30" s="416"/>
      <c r="Q30" s="416"/>
      <c r="R30" s="416"/>
      <c r="S30" s="416"/>
      <c r="T30" s="416"/>
      <c r="U30" s="416"/>
      <c r="V30" s="416"/>
      <c r="W30" s="416"/>
      <c r="X30" s="416"/>
      <c r="Y30" s="416"/>
      <c r="Z30" s="416"/>
    </row>
    <row r="31" spans="1:26">
      <c r="E31" s="416"/>
      <c r="F31" s="416"/>
      <c r="G31" s="416"/>
      <c r="H31" s="416"/>
      <c r="I31" s="416"/>
      <c r="J31" s="416"/>
      <c r="K31" s="416"/>
      <c r="L31" s="416"/>
      <c r="M31" s="416"/>
      <c r="N31" s="416"/>
      <c r="O31" s="416"/>
      <c r="P31" s="416"/>
      <c r="Q31" s="416"/>
      <c r="R31" s="416"/>
      <c r="S31" s="416"/>
      <c r="T31" s="416"/>
      <c r="U31" s="416"/>
      <c r="V31" s="416"/>
      <c r="W31" s="416"/>
      <c r="X31" s="416"/>
      <c r="Y31" s="416"/>
      <c r="Z31" s="416"/>
    </row>
    <row r="32" spans="1:26">
      <c r="E32" s="416"/>
      <c r="F32" s="416"/>
      <c r="G32" s="416"/>
      <c r="H32" s="416"/>
      <c r="I32" s="416"/>
      <c r="J32" s="416"/>
      <c r="K32" s="416"/>
      <c r="L32" s="416"/>
      <c r="M32" s="416"/>
      <c r="N32" s="416"/>
      <c r="O32" s="416"/>
      <c r="P32" s="416"/>
      <c r="Q32" s="416"/>
      <c r="R32" s="416"/>
      <c r="S32" s="416"/>
      <c r="T32" s="416"/>
      <c r="U32" s="416"/>
      <c r="V32" s="416"/>
      <c r="W32" s="416"/>
      <c r="X32" s="416"/>
      <c r="Y32" s="416"/>
      <c r="Z32" s="416"/>
    </row>
    <row r="33" spans="5:26">
      <c r="E33" s="416"/>
      <c r="F33" s="416"/>
      <c r="G33" s="416"/>
      <c r="H33" s="416"/>
      <c r="I33" s="416"/>
      <c r="J33" s="416"/>
      <c r="K33" s="416"/>
      <c r="L33" s="416"/>
      <c r="M33" s="416"/>
      <c r="N33" s="416"/>
      <c r="O33" s="416"/>
      <c r="P33" s="416"/>
      <c r="Q33" s="416"/>
      <c r="R33" s="416"/>
      <c r="S33" s="416"/>
      <c r="T33" s="416"/>
      <c r="U33" s="416"/>
      <c r="V33" s="416"/>
      <c r="W33" s="416"/>
      <c r="X33" s="416"/>
      <c r="Y33" s="416"/>
      <c r="Z33" s="416"/>
    </row>
    <row r="34" spans="5:26">
      <c r="E34" s="416"/>
      <c r="F34" s="416"/>
      <c r="G34" s="416"/>
      <c r="H34" s="416"/>
      <c r="I34" s="416"/>
      <c r="J34" s="416"/>
      <c r="K34" s="416"/>
      <c r="L34" s="416"/>
      <c r="M34" s="416"/>
      <c r="N34" s="416"/>
      <c r="O34" s="416"/>
      <c r="P34" s="416"/>
      <c r="Q34" s="416"/>
      <c r="R34" s="416"/>
      <c r="S34" s="416"/>
      <c r="T34" s="416"/>
      <c r="U34" s="416"/>
      <c r="V34" s="416"/>
      <c r="W34" s="416"/>
      <c r="X34" s="416"/>
      <c r="Y34" s="416"/>
      <c r="Z34" s="416"/>
    </row>
    <row r="35" spans="5:26">
      <c r="E35" s="416"/>
      <c r="F35" s="416"/>
      <c r="G35" s="416"/>
      <c r="H35" s="416"/>
      <c r="I35" s="416"/>
      <c r="J35" s="416"/>
      <c r="K35" s="416"/>
      <c r="L35" s="416"/>
      <c r="M35" s="416"/>
      <c r="N35" s="416"/>
      <c r="O35" s="416"/>
      <c r="P35" s="416"/>
      <c r="Q35" s="416"/>
      <c r="R35" s="416"/>
      <c r="S35" s="416"/>
      <c r="T35" s="416"/>
      <c r="U35" s="416"/>
      <c r="V35" s="416"/>
      <c r="W35" s="416"/>
      <c r="X35" s="416"/>
      <c r="Y35" s="416"/>
      <c r="Z35" s="416"/>
    </row>
    <row r="36" spans="5:26">
      <c r="E36" s="416"/>
      <c r="F36" s="416"/>
      <c r="G36" s="416"/>
      <c r="H36" s="416"/>
      <c r="I36" s="416"/>
      <c r="J36" s="416"/>
      <c r="K36" s="416"/>
      <c r="L36" s="416"/>
      <c r="M36" s="416"/>
      <c r="N36" s="416"/>
      <c r="O36" s="416"/>
      <c r="P36" s="416"/>
      <c r="Q36" s="416"/>
      <c r="R36" s="416"/>
      <c r="S36" s="416"/>
      <c r="T36" s="416"/>
      <c r="U36" s="416"/>
      <c r="V36" s="416"/>
      <c r="W36" s="416"/>
      <c r="X36" s="416"/>
      <c r="Y36" s="416"/>
      <c r="Z36" s="416"/>
    </row>
    <row r="37" spans="5:26">
      <c r="E37" s="416"/>
      <c r="F37" s="416"/>
      <c r="G37" s="416"/>
      <c r="H37" s="416"/>
      <c r="I37" s="416"/>
      <c r="J37" s="416"/>
      <c r="K37" s="416"/>
      <c r="L37" s="416"/>
      <c r="M37" s="416"/>
      <c r="N37" s="416"/>
      <c r="O37" s="416"/>
      <c r="P37" s="416"/>
      <c r="Q37" s="416"/>
      <c r="R37" s="416"/>
      <c r="S37" s="416"/>
      <c r="T37" s="416"/>
      <c r="U37" s="416"/>
      <c r="V37" s="416"/>
      <c r="W37" s="416"/>
      <c r="X37" s="416"/>
      <c r="Y37" s="416"/>
      <c r="Z37" s="416"/>
    </row>
    <row r="38" spans="5:26">
      <c r="E38" s="416"/>
      <c r="F38" s="416"/>
      <c r="G38" s="416"/>
      <c r="H38" s="416"/>
      <c r="I38" s="416"/>
      <c r="J38" s="416"/>
      <c r="K38" s="416"/>
      <c r="L38" s="416"/>
      <c r="M38" s="416"/>
      <c r="N38" s="416"/>
      <c r="O38" s="416"/>
      <c r="P38" s="416"/>
      <c r="Q38" s="416"/>
      <c r="R38" s="416"/>
      <c r="S38" s="416"/>
      <c r="T38" s="416"/>
      <c r="U38" s="416"/>
      <c r="V38" s="416"/>
      <c r="W38" s="416"/>
      <c r="X38" s="416"/>
      <c r="Y38" s="416"/>
      <c r="Z38" s="416"/>
    </row>
    <row r="39" spans="5:26">
      <c r="E39" s="416"/>
      <c r="F39" s="416"/>
      <c r="G39" s="416"/>
      <c r="H39" s="416"/>
      <c r="I39" s="416"/>
      <c r="J39" s="416"/>
      <c r="K39" s="416"/>
      <c r="L39" s="416"/>
      <c r="M39" s="416"/>
      <c r="N39" s="416"/>
      <c r="O39" s="416"/>
      <c r="P39" s="416"/>
      <c r="Q39" s="416"/>
      <c r="R39" s="416"/>
      <c r="S39" s="416"/>
      <c r="T39" s="416"/>
      <c r="U39" s="416"/>
      <c r="V39" s="416"/>
      <c r="W39" s="416"/>
      <c r="X39" s="416"/>
      <c r="Y39" s="416"/>
      <c r="Z39" s="416"/>
    </row>
    <row r="40" spans="5:26">
      <c r="E40" s="416"/>
      <c r="F40" s="416"/>
      <c r="G40" s="416"/>
      <c r="H40" s="416"/>
      <c r="I40" s="416"/>
      <c r="J40" s="416"/>
      <c r="K40" s="416"/>
      <c r="L40" s="416"/>
      <c r="M40" s="416"/>
      <c r="N40" s="416"/>
      <c r="O40" s="416"/>
      <c r="P40" s="416"/>
      <c r="Q40" s="416"/>
      <c r="R40" s="416"/>
      <c r="S40" s="416"/>
      <c r="T40" s="416"/>
      <c r="U40" s="416"/>
      <c r="V40" s="416"/>
      <c r="W40" s="416"/>
      <c r="X40" s="416"/>
      <c r="Y40" s="416"/>
      <c r="Z40" s="416"/>
    </row>
    <row r="41" spans="5:26">
      <c r="E41" s="416"/>
      <c r="F41" s="416"/>
      <c r="G41" s="416"/>
      <c r="H41" s="416"/>
      <c r="I41" s="416"/>
      <c r="J41" s="416"/>
      <c r="K41" s="416"/>
      <c r="L41" s="416"/>
      <c r="M41" s="416"/>
      <c r="N41" s="416"/>
      <c r="O41" s="416"/>
      <c r="P41" s="416"/>
      <c r="Q41" s="416"/>
      <c r="R41" s="416"/>
      <c r="S41" s="416"/>
      <c r="T41" s="416"/>
      <c r="U41" s="416"/>
      <c r="V41" s="416"/>
      <c r="W41" s="416"/>
      <c r="X41" s="416"/>
      <c r="Y41" s="416"/>
      <c r="Z41" s="416"/>
    </row>
    <row r="42" spans="5:26">
      <c r="E42" s="416"/>
      <c r="F42" s="416"/>
      <c r="G42" s="416"/>
      <c r="H42" s="416"/>
      <c r="I42" s="416"/>
      <c r="J42" s="416"/>
      <c r="K42" s="416"/>
      <c r="L42" s="416"/>
      <c r="M42" s="416"/>
      <c r="N42" s="416"/>
      <c r="O42" s="416"/>
      <c r="P42" s="416"/>
      <c r="Q42" s="416"/>
      <c r="R42" s="416"/>
      <c r="S42" s="416"/>
      <c r="T42" s="416"/>
      <c r="U42" s="416"/>
      <c r="V42" s="416"/>
      <c r="W42" s="416"/>
      <c r="X42" s="416"/>
      <c r="Y42" s="416"/>
      <c r="Z42" s="416"/>
    </row>
    <row r="43" spans="5:26">
      <c r="E43" s="416"/>
      <c r="F43" s="416"/>
      <c r="G43" s="416"/>
      <c r="H43" s="416"/>
      <c r="I43" s="416"/>
      <c r="J43" s="416"/>
      <c r="K43" s="416"/>
      <c r="L43" s="416"/>
      <c r="M43" s="416"/>
      <c r="N43" s="416"/>
      <c r="O43" s="416"/>
      <c r="P43" s="416"/>
      <c r="Q43" s="416"/>
      <c r="R43" s="416"/>
      <c r="S43" s="416"/>
      <c r="T43" s="416"/>
      <c r="U43" s="416"/>
      <c r="V43" s="416"/>
      <c r="W43" s="416"/>
      <c r="X43" s="416"/>
      <c r="Y43" s="416"/>
      <c r="Z43" s="416"/>
    </row>
    <row r="44" spans="5:26">
      <c r="E44" s="416"/>
      <c r="F44" s="416"/>
      <c r="G44" s="416"/>
      <c r="H44" s="416"/>
      <c r="I44" s="416"/>
      <c r="J44" s="416"/>
      <c r="K44" s="416"/>
      <c r="L44" s="416"/>
      <c r="M44" s="416"/>
      <c r="N44" s="416"/>
      <c r="O44" s="416"/>
      <c r="P44" s="416"/>
      <c r="Q44" s="416"/>
      <c r="R44" s="416"/>
      <c r="S44" s="416"/>
      <c r="T44" s="416"/>
      <c r="U44" s="416"/>
      <c r="V44" s="416"/>
      <c r="W44" s="416"/>
      <c r="X44" s="416"/>
      <c r="Y44" s="416"/>
      <c r="Z44" s="416"/>
    </row>
    <row r="45" spans="5:26">
      <c r="E45" s="416"/>
      <c r="F45" s="416"/>
      <c r="G45" s="416"/>
      <c r="H45" s="416"/>
      <c r="I45" s="416"/>
      <c r="J45" s="416"/>
      <c r="K45" s="416"/>
      <c r="L45" s="416"/>
      <c r="M45" s="416"/>
      <c r="N45" s="416"/>
      <c r="O45" s="416"/>
      <c r="P45" s="416"/>
      <c r="Q45" s="416"/>
      <c r="R45" s="416"/>
      <c r="S45" s="416"/>
      <c r="T45" s="416"/>
      <c r="U45" s="416"/>
      <c r="V45" s="416"/>
      <c r="W45" s="416"/>
      <c r="X45" s="416"/>
      <c r="Y45" s="416"/>
      <c r="Z45" s="416"/>
    </row>
    <row r="46" spans="5:26">
      <c r="E46" s="416"/>
      <c r="F46" s="416"/>
      <c r="G46" s="416"/>
      <c r="H46" s="416"/>
      <c r="I46" s="416"/>
      <c r="J46" s="416"/>
      <c r="K46" s="416"/>
      <c r="L46" s="416"/>
      <c r="M46" s="416"/>
      <c r="N46" s="416"/>
      <c r="O46" s="416"/>
      <c r="P46" s="416"/>
      <c r="Q46" s="416"/>
      <c r="R46" s="416"/>
      <c r="S46" s="416"/>
      <c r="T46" s="416"/>
      <c r="U46" s="416"/>
      <c r="V46" s="416"/>
      <c r="W46" s="416"/>
      <c r="X46" s="416"/>
      <c r="Y46" s="416"/>
      <c r="Z46" s="416"/>
    </row>
    <row r="47" spans="5:26">
      <c r="E47" s="416"/>
      <c r="F47" s="416"/>
      <c r="G47" s="416"/>
      <c r="H47" s="416"/>
      <c r="I47" s="416"/>
      <c r="J47" s="416"/>
      <c r="K47" s="416"/>
      <c r="L47" s="416"/>
      <c r="M47" s="416"/>
      <c r="N47" s="416"/>
      <c r="O47" s="416"/>
      <c r="P47" s="416"/>
      <c r="Q47" s="416"/>
      <c r="R47" s="416"/>
      <c r="S47" s="416"/>
      <c r="T47" s="416"/>
      <c r="U47" s="416"/>
      <c r="V47" s="416"/>
      <c r="W47" s="416"/>
      <c r="X47" s="416"/>
      <c r="Y47" s="416"/>
      <c r="Z47" s="416"/>
    </row>
    <row r="48" spans="5:26">
      <c r="E48" s="416"/>
      <c r="F48" s="416"/>
      <c r="G48" s="416"/>
      <c r="H48" s="416"/>
      <c r="I48" s="416"/>
      <c r="J48" s="416"/>
      <c r="K48" s="416"/>
      <c r="L48" s="416"/>
      <c r="M48" s="416"/>
      <c r="N48" s="416"/>
      <c r="O48" s="416"/>
      <c r="P48" s="416"/>
      <c r="Q48" s="416"/>
      <c r="R48" s="416"/>
      <c r="S48" s="416"/>
      <c r="T48" s="416"/>
      <c r="U48" s="416"/>
      <c r="V48" s="416"/>
      <c r="W48" s="416"/>
      <c r="X48" s="416"/>
      <c r="Y48" s="416"/>
      <c r="Z48" s="416"/>
    </row>
    <row r="49" spans="5:26">
      <c r="E49" s="416"/>
      <c r="F49" s="416"/>
      <c r="G49" s="416"/>
      <c r="H49" s="416"/>
      <c r="I49" s="416"/>
      <c r="J49" s="416"/>
      <c r="K49" s="416"/>
      <c r="L49" s="416"/>
      <c r="M49" s="416"/>
      <c r="N49" s="416"/>
      <c r="O49" s="416"/>
      <c r="P49" s="416"/>
      <c r="Q49" s="416"/>
      <c r="R49" s="416"/>
      <c r="S49" s="416"/>
      <c r="T49" s="416"/>
      <c r="U49" s="416"/>
      <c r="V49" s="416"/>
      <c r="W49" s="416"/>
      <c r="X49" s="416"/>
      <c r="Y49" s="416"/>
      <c r="Z49" s="416"/>
    </row>
    <row r="50" spans="5:26">
      <c r="E50" s="416"/>
      <c r="F50" s="416"/>
      <c r="G50" s="416"/>
      <c r="H50" s="416"/>
      <c r="I50" s="416"/>
      <c r="J50" s="416"/>
      <c r="K50" s="416"/>
      <c r="L50" s="416"/>
      <c r="M50" s="416"/>
      <c r="N50" s="416"/>
      <c r="O50" s="416"/>
      <c r="P50" s="416"/>
      <c r="Q50" s="416"/>
      <c r="R50" s="416"/>
      <c r="S50" s="416"/>
      <c r="T50" s="416"/>
      <c r="U50" s="416"/>
      <c r="V50" s="416"/>
      <c r="W50" s="416"/>
      <c r="X50" s="416"/>
      <c r="Y50" s="416"/>
      <c r="Z50" s="416"/>
    </row>
  </sheetData>
  <sheetProtection password="C7B0" sheet="1" objects="1" scenarios="1"/>
  <mergeCells count="23">
    <mergeCell ref="B23:C23"/>
    <mergeCell ref="B24:C24"/>
    <mergeCell ref="B19:C19"/>
    <mergeCell ref="B20:C20"/>
    <mergeCell ref="B14:C14"/>
    <mergeCell ref="B15:C15"/>
    <mergeCell ref="B16:C16"/>
    <mergeCell ref="B17:C17"/>
    <mergeCell ref="B22:C22"/>
    <mergeCell ref="B21:C21"/>
    <mergeCell ref="B13:C13"/>
    <mergeCell ref="B5:C5"/>
    <mergeCell ref="B6:C6"/>
    <mergeCell ref="B7:C7"/>
    <mergeCell ref="B8:C8"/>
    <mergeCell ref="B11:C11"/>
    <mergeCell ref="B12:C12"/>
    <mergeCell ref="B4:C4"/>
    <mergeCell ref="A1:B1"/>
    <mergeCell ref="B3:C3"/>
    <mergeCell ref="B9:C9"/>
    <mergeCell ref="B10:C10"/>
    <mergeCell ref="B2:D2"/>
  </mergeCells>
  <phoneticPr fontId="16" type="noConversion"/>
  <printOptions horizontalCentered="1"/>
  <pageMargins left="0.25" right="0.25" top="0.35" bottom="0.35" header="0.35" footer="0.25"/>
  <pageSetup orientation="landscape" horizontalDpi="300"/>
  <headerFooter alignWithMargins="0">
    <oddFooter>&amp;R&amp;"Arial,Bold"Schedule A</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30</vt:i4>
      </vt:variant>
    </vt:vector>
  </HeadingPairs>
  <TitlesOfParts>
    <vt:vector size="30" baseType="lpstr">
      <vt:lpstr>Useful Information</vt:lpstr>
      <vt:lpstr>Checklist</vt:lpstr>
      <vt:lpstr>Basic Data Input</vt:lpstr>
      <vt:lpstr>Cover - Page 1</vt:lpstr>
      <vt:lpstr>2014-2015 Budgeted - Page 2</vt:lpstr>
      <vt:lpstr>2013-2014 Actual-Est - Page 3</vt:lpstr>
      <vt:lpstr>2012-2013 Actual - Page 4</vt:lpstr>
      <vt:lpstr>Correspondence - Page 5</vt:lpstr>
      <vt:lpstr>Schedule A</vt:lpstr>
      <vt:lpstr>Schedule B</vt:lpstr>
      <vt:lpstr>Schedule C</vt:lpstr>
      <vt:lpstr>Schedule D</vt:lpstr>
      <vt:lpstr>Notice of Budget Hearing</vt:lpstr>
      <vt:lpstr>Special Hearing</vt:lpstr>
      <vt:lpstr>Amended Budget Notice</vt:lpstr>
      <vt:lpstr>Worksheet Pages</vt:lpstr>
      <vt:lpstr>General Fund-Page 1 of 3</vt:lpstr>
      <vt:lpstr>General Fund-Page 2 of 3</vt:lpstr>
      <vt:lpstr>General Fund-Page 3 of 3</vt:lpstr>
      <vt:lpstr>Depreciation Fund</vt:lpstr>
      <vt:lpstr>Employee Benefit Fund</vt:lpstr>
      <vt:lpstr>Contingency Fund</vt:lpstr>
      <vt:lpstr>Activities Fund</vt:lpstr>
      <vt:lpstr>School Lunch Fund</vt:lpstr>
      <vt:lpstr>Bond Fund</vt:lpstr>
      <vt:lpstr>Debt Outstanding</vt:lpstr>
      <vt:lpstr>Special Building Fund</vt:lpstr>
      <vt:lpstr>Qualified Cap Purpose</vt:lpstr>
      <vt:lpstr>Cooperative Fund</vt:lpstr>
      <vt:lpstr>Student Fee Fund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Breslow</dc:creator>
  <cp:lastModifiedBy>Bryce Jorgenson</cp:lastModifiedBy>
  <cp:lastPrinted>2014-06-13T13:35:59Z</cp:lastPrinted>
  <dcterms:created xsi:type="dcterms:W3CDTF">1999-05-07T13:05:12Z</dcterms:created>
  <dcterms:modified xsi:type="dcterms:W3CDTF">2014-06-16T13:30:41Z</dcterms:modified>
</cp:coreProperties>
</file>